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nr 5" sheetId="1" r:id="rId1"/>
  </sheets>
  <definedNames>
    <definedName name="_xlfn.BAHTTEXT" hidden="1">#NAME?</definedName>
    <definedName name="_xlnm.Print_Area" localSheetId="0">'Załącznik nr 5'!$A$1:$G$165</definedName>
  </definedNames>
  <calcPr fullCalcOnLoad="1"/>
</workbook>
</file>

<file path=xl/sharedStrings.xml><?xml version="1.0" encoding="utf-8"?>
<sst xmlns="http://schemas.openxmlformats.org/spreadsheetml/2006/main" count="167" uniqueCount="87">
  <si>
    <t>po zmianach</t>
  </si>
  <si>
    <t>Wykonanie</t>
  </si>
  <si>
    <t xml:space="preserve">                                                                                          budżetu Miasta i Gminy Ząbkowice Śląskie</t>
  </si>
  <si>
    <t>Realizacja planu finansowego zadań z zakresu administracji rządowej zleconych</t>
  </si>
  <si>
    <t>Nazwa</t>
  </si>
  <si>
    <t>Dział</t>
  </si>
  <si>
    <t>Rozdział</t>
  </si>
  <si>
    <t>§</t>
  </si>
  <si>
    <t>DOCHODY</t>
  </si>
  <si>
    <t>O10</t>
  </si>
  <si>
    <t>ROLNICTWO I ŁOWIECTWO</t>
  </si>
  <si>
    <t>O1095</t>
  </si>
  <si>
    <t>Pozostała działalność</t>
  </si>
  <si>
    <t>Dotacje celowe otrzymane z budżetu państwa</t>
  </si>
  <si>
    <t>na realizację zadań bieżących z zakresu</t>
  </si>
  <si>
    <t>administracji rządowej oraz innych zadań</t>
  </si>
  <si>
    <t>zleconych gminie ustawami</t>
  </si>
  <si>
    <t>DZIAŁALNOŚĆ USŁUGOWA</t>
  </si>
  <si>
    <t>Cmentarze</t>
  </si>
  <si>
    <t>6:5%</t>
  </si>
  <si>
    <t>ADMINISTRACJA PUBLICZNA</t>
  </si>
  <si>
    <t>Urzędy wojewódzkie</t>
  </si>
  <si>
    <t>URZĘDY NACZELNYCH ORGANÓW</t>
  </si>
  <si>
    <t>Urzędy naczelnych organów władzy</t>
  </si>
  <si>
    <t>państwowej, kontroli i ochrony prawa</t>
  </si>
  <si>
    <t>BEZPIECZEŃSTWO PUBLICZNE</t>
  </si>
  <si>
    <t>I OCHRONA P/POŻAROWA</t>
  </si>
  <si>
    <t>Obrona cywilna</t>
  </si>
  <si>
    <t>POMOC SPOŁECZNA</t>
  </si>
  <si>
    <t>Świadczenia rodzinne, zaliczka alimentacyjna</t>
  </si>
  <si>
    <t>oraz składki na ubezpieczenia emerytalne</t>
  </si>
  <si>
    <t>i rentowe z ubezpieczenia społecznego</t>
  </si>
  <si>
    <t>Składki na ubezpieczenia zdrowotne</t>
  </si>
  <si>
    <t xml:space="preserve">opłacane za osoby pobierające niektóre </t>
  </si>
  <si>
    <t>świadczenia z pomocy społecznej oraz</t>
  </si>
  <si>
    <t>niektóre świadczenia rodzinne</t>
  </si>
  <si>
    <t>Zasiłki i pomoc w naturze oraz składki</t>
  </si>
  <si>
    <t>na ubezpieczenia emerytalne i rentowe</t>
  </si>
  <si>
    <t>Usługi opiekuńcze i specjalistyczne</t>
  </si>
  <si>
    <t xml:space="preserve">usługi opiekuńcze              </t>
  </si>
  <si>
    <t>RAZEM DOCHODY</t>
  </si>
  <si>
    <t>WYDATKI</t>
  </si>
  <si>
    <t>na zadania bieżące realizowane przez</t>
  </si>
  <si>
    <t xml:space="preserve">gminę na podstawie porozumień </t>
  </si>
  <si>
    <t>z organami administracji rządowej</t>
  </si>
  <si>
    <t>RAZEM WYDATKI</t>
  </si>
  <si>
    <t>Wynagrodzenia bezosobowe</t>
  </si>
  <si>
    <t>Składki na ubezpieczenia społeczne</t>
  </si>
  <si>
    <t>Składki na Fundusz Pracy</t>
  </si>
  <si>
    <t>Zakup usług pozostałych</t>
  </si>
  <si>
    <t>Zakup materiałów papierniczych do sprzętu</t>
  </si>
  <si>
    <t>drukarskiego i urządzeń kserograficznych</t>
  </si>
  <si>
    <t xml:space="preserve">Zakup akcesoriów komputerowych, w tym </t>
  </si>
  <si>
    <t>programów i licencji</t>
  </si>
  <si>
    <t>Różne opłaty i składki</t>
  </si>
  <si>
    <t>Wynagrodzenia osobowe pracowników</t>
  </si>
  <si>
    <t>Dodatkowe wynagrodzenie roczne</t>
  </si>
  <si>
    <t>Zakup materiałów i wyposażenia</t>
  </si>
  <si>
    <t>Szkolenia pracowników niebedących</t>
  </si>
  <si>
    <t>członkami korpusu służby cywilnej</t>
  </si>
  <si>
    <t>Świadczenia społeczne</t>
  </si>
  <si>
    <t>Zakup energii</t>
  </si>
  <si>
    <t>Zakup usług dostępu do sieci Internet</t>
  </si>
  <si>
    <t xml:space="preserve">Opłaty z tytułu zakupu usług </t>
  </si>
  <si>
    <t>telekomunikacyjnych telefonii stacjonarnej</t>
  </si>
  <si>
    <t>świadczenia z pomocy społecznej,</t>
  </si>
  <si>
    <t>niektóre świadczenia rodzinne oraz</t>
  </si>
  <si>
    <t>uczestniczące w zajęciach w centrum</t>
  </si>
  <si>
    <t>integracji społecznej</t>
  </si>
  <si>
    <t>Zakup materiałów i wpyposażenia</t>
  </si>
  <si>
    <t>oraz za osoby uczestniczące w zajęciach</t>
  </si>
  <si>
    <t>w centrum integracji społecznej</t>
  </si>
  <si>
    <t xml:space="preserve">WŁADZY PAŃSTWOWEJ, KONTROLI </t>
  </si>
  <si>
    <t>I OCHRONY PRAWA ORAZ SĄDOWNICTWA</t>
  </si>
  <si>
    <r>
      <t xml:space="preserve">                                                                                                </t>
    </r>
    <r>
      <rPr>
        <b/>
        <sz val="10"/>
        <rFont val="Arial CE"/>
        <family val="0"/>
      </rPr>
      <t>Załącznik nr 5</t>
    </r>
    <r>
      <rPr>
        <sz val="10"/>
        <rFont val="Arial CE"/>
        <family val="0"/>
      </rPr>
      <t xml:space="preserve"> do infromacji z wykonania </t>
    </r>
  </si>
  <si>
    <t xml:space="preserve">                                                                                                 za  I półrocze 2009 roku</t>
  </si>
  <si>
    <t>i powierzonych na podstawie porozumień miastu i gminie za I półrocze 2009 roku</t>
  </si>
  <si>
    <t xml:space="preserve">Plan na 2009 </t>
  </si>
  <si>
    <t>na 30.06.2009 r.</t>
  </si>
  <si>
    <t>Wybory do parlamentu europejskiego</t>
  </si>
  <si>
    <t>Zakup akcesoriów komputerowych,</t>
  </si>
  <si>
    <t>w tym programów i licencji</t>
  </si>
  <si>
    <t>Podróże służbowe krajowe</t>
  </si>
  <si>
    <t>Różne wydatki na rzecz osób fizycznych</t>
  </si>
  <si>
    <t>Składki na ubezpieczenie społeczne</t>
  </si>
  <si>
    <t>Zakup materialów i wyposażenia</t>
  </si>
  <si>
    <t>Zakup materialów papierniczych do sprzetu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</si>
</sst>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34">
    <font>
      <sz val="10"/>
      <name val="Arial CE"/>
      <family val="0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color indexed="12"/>
      <name val="Arial"/>
      <family val="2"/>
    </font>
    <font>
      <b/>
      <sz val="10"/>
      <color indexed="17"/>
      <name val="Arial CE"/>
      <family val="0"/>
    </font>
    <font>
      <b/>
      <sz val="11"/>
      <color indexed="17"/>
      <name val="Arial"/>
      <family val="2"/>
    </font>
    <font>
      <b/>
      <i/>
      <sz val="11"/>
      <color indexed="12"/>
      <name val="Arial CE"/>
      <family val="0"/>
    </font>
    <font>
      <i/>
      <sz val="14"/>
      <color indexed="61"/>
      <name val="Arial"/>
      <family val="2"/>
    </font>
    <font>
      <sz val="10"/>
      <color indexed="8"/>
      <name val="Arial CE"/>
      <family val="0"/>
    </font>
    <font>
      <b/>
      <sz val="10"/>
      <color indexed="17"/>
      <name val="Arial"/>
      <family val="2"/>
    </font>
    <font>
      <sz val="11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0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2" fillId="0" borderId="28" xfId="0" applyFont="1" applyBorder="1" applyAlignment="1">
      <alignment/>
    </xf>
    <xf numFmtId="164" fontId="1" fillId="0" borderId="28" xfId="52" applyNumberFormat="1" applyFont="1" applyBorder="1" applyAlignment="1">
      <alignment/>
    </xf>
    <xf numFmtId="0" fontId="1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9" fillId="0" borderId="28" xfId="0" applyFont="1" applyBorder="1" applyAlignment="1">
      <alignment/>
    </xf>
    <xf numFmtId="4" fontId="9" fillId="0" borderId="28" xfId="0" applyNumberFormat="1" applyFont="1" applyBorder="1" applyAlignment="1">
      <alignment/>
    </xf>
    <xf numFmtId="164" fontId="2" fillId="0" borderId="28" xfId="52" applyNumberFormat="1" applyFont="1" applyBorder="1" applyAlignment="1">
      <alignment/>
    </xf>
    <xf numFmtId="0" fontId="8" fillId="0" borderId="0" xfId="0" applyFont="1" applyAlignment="1">
      <alignment/>
    </xf>
    <xf numFmtId="4" fontId="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29" xfId="0" applyFont="1" applyBorder="1" applyAlignment="1">
      <alignment/>
    </xf>
    <xf numFmtId="4" fontId="1" fillId="0" borderId="29" xfId="0" applyNumberFormat="1" applyFont="1" applyBorder="1" applyAlignment="1">
      <alignment/>
    </xf>
    <xf numFmtId="164" fontId="1" fillId="0" borderId="29" xfId="52" applyNumberFormat="1" applyFont="1" applyBorder="1" applyAlignment="1">
      <alignment/>
    </xf>
    <xf numFmtId="164" fontId="1" fillId="0" borderId="11" xfId="52" applyNumberFormat="1" applyFont="1" applyBorder="1" applyAlignment="1">
      <alignment/>
    </xf>
    <xf numFmtId="164" fontId="1" fillId="0" borderId="10" xfId="52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Fill="1" applyBorder="1" applyAlignment="1">
      <alignment/>
    </xf>
    <xf numFmtId="4" fontId="11" fillId="0" borderId="28" xfId="0" applyNumberFormat="1" applyFont="1" applyBorder="1" applyAlignment="1">
      <alignment/>
    </xf>
    <xf numFmtId="164" fontId="11" fillId="0" borderId="28" xfId="52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64" fontId="2" fillId="0" borderId="29" xfId="52" applyNumberFormat="1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10" xfId="0" applyFont="1" applyBorder="1" applyAlignment="1">
      <alignment/>
    </xf>
    <xf numFmtId="164" fontId="11" fillId="0" borderId="29" xfId="52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36" xfId="0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37" xfId="0" applyFont="1" applyBorder="1" applyAlignment="1">
      <alignment/>
    </xf>
    <xf numFmtId="4" fontId="10" fillId="0" borderId="11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4" fontId="10" fillId="0" borderId="29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14" fillId="0" borderId="28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12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0" borderId="28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28" xfId="0" applyFont="1" applyBorder="1" applyAlignment="1">
      <alignment/>
    </xf>
    <xf numFmtId="0" fontId="14" fillId="0" borderId="2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2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4" fontId="16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33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10" fillId="0" borderId="33" xfId="0" applyNumberFormat="1" applyFont="1" applyBorder="1" applyAlignment="1">
      <alignment/>
    </xf>
    <xf numFmtId="0" fontId="8" fillId="0" borderId="3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33" xfId="0" applyNumberFormat="1" applyFont="1" applyBorder="1" applyAlignment="1">
      <alignment/>
    </xf>
    <xf numFmtId="164" fontId="1" fillId="0" borderId="36" xfId="52" applyNumberFormat="1" applyFont="1" applyBorder="1" applyAlignment="1">
      <alignment/>
    </xf>
    <xf numFmtId="164" fontId="11" fillId="0" borderId="11" xfId="52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0" fontId="11" fillId="0" borderId="33" xfId="0" applyFont="1" applyBorder="1" applyAlignment="1">
      <alignment/>
    </xf>
    <xf numFmtId="4" fontId="11" fillId="0" borderId="33" xfId="0" applyNumberFormat="1" applyFont="1" applyBorder="1" applyAlignment="1">
      <alignment/>
    </xf>
    <xf numFmtId="164" fontId="11" fillId="0" borderId="10" xfId="52" applyNumberFormat="1" applyFont="1" applyBorder="1" applyAlignment="1">
      <alignment/>
    </xf>
    <xf numFmtId="0" fontId="10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4" fontId="11" fillId="0" borderId="25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1" xfId="0" applyFont="1" applyBorder="1" applyAlignment="1">
      <alignment/>
    </xf>
    <xf numFmtId="0" fontId="1" fillId="0" borderId="31" xfId="0" applyFont="1" applyBorder="1" applyAlignment="1">
      <alignment/>
    </xf>
    <xf numFmtId="4" fontId="1" fillId="0" borderId="31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25" xfId="0" applyFont="1" applyBorder="1" applyAlignment="1">
      <alignment/>
    </xf>
    <xf numFmtId="4" fontId="11" fillId="0" borderId="25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164" fontId="11" fillId="0" borderId="36" xfId="52" applyNumberFormat="1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164" fontId="11" fillId="0" borderId="37" xfId="52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10" fillId="0" borderId="3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/>
    </xf>
    <xf numFmtId="4" fontId="11" fillId="0" borderId="31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64" fontId="11" fillId="0" borderId="29" xfId="52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1" xfId="52" applyNumberFormat="1" applyFont="1" applyBorder="1" applyAlignment="1">
      <alignment/>
    </xf>
    <xf numFmtId="0" fontId="16" fillId="0" borderId="25" xfId="0" applyFont="1" applyBorder="1" applyAlignment="1">
      <alignment horizontal="center"/>
    </xf>
    <xf numFmtId="0" fontId="16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5.75390625" style="0" customWidth="1"/>
    <col min="4" max="4" width="44.00390625" style="0" customWidth="1"/>
    <col min="5" max="6" width="16.00390625" style="0" customWidth="1"/>
    <col min="7" max="7" width="17.25390625" style="0" customWidth="1"/>
  </cols>
  <sheetData>
    <row r="1" spans="4:7" ht="40.5" customHeight="1">
      <c r="D1" s="197" t="s">
        <v>74</v>
      </c>
      <c r="E1" s="197"/>
      <c r="F1" s="197"/>
      <c r="G1" s="197"/>
    </row>
    <row r="2" spans="4:7" ht="12.75">
      <c r="D2" s="196" t="s">
        <v>2</v>
      </c>
      <c r="E2" s="196"/>
      <c r="F2" s="196"/>
      <c r="G2" s="196"/>
    </row>
    <row r="3" spans="4:7" ht="12.75">
      <c r="D3" s="197" t="s">
        <v>75</v>
      </c>
      <c r="E3" s="197"/>
      <c r="F3" s="197"/>
      <c r="G3" s="197"/>
    </row>
    <row r="4" spans="4:7" ht="12.75">
      <c r="D4" s="196"/>
      <c r="E4" s="196"/>
      <c r="F4" s="196"/>
      <c r="G4" s="196"/>
    </row>
    <row r="5" spans="4:7" ht="12.75">
      <c r="D5" s="199"/>
      <c r="E5" s="199"/>
      <c r="F5" s="199"/>
      <c r="G5" s="199"/>
    </row>
    <row r="6" spans="4:7" ht="15.75">
      <c r="D6" s="200" t="s">
        <v>3</v>
      </c>
      <c r="E6" s="200"/>
      <c r="F6" s="200"/>
      <c r="G6" s="200"/>
    </row>
    <row r="7" spans="4:7" ht="15.75">
      <c r="D7" s="200" t="s">
        <v>76</v>
      </c>
      <c r="E7" s="200"/>
      <c r="F7" s="200"/>
      <c r="G7" s="200"/>
    </row>
    <row r="8" spans="4:7" ht="12.75">
      <c r="D8" s="196"/>
      <c r="E8" s="196"/>
      <c r="F8" s="196"/>
      <c r="G8" s="196"/>
    </row>
    <row r="9" spans="3:7" ht="15" thickBot="1">
      <c r="C9" s="3"/>
      <c r="D9" s="198"/>
      <c r="E9" s="198"/>
      <c r="F9" s="198"/>
      <c r="G9" s="198"/>
    </row>
    <row r="10" spans="1:7" ht="15">
      <c r="A10" s="22"/>
      <c r="B10" s="22"/>
      <c r="C10" s="20"/>
      <c r="D10" s="17" t="s">
        <v>4</v>
      </c>
      <c r="E10" s="9" t="s">
        <v>77</v>
      </c>
      <c r="F10" s="10" t="s">
        <v>1</v>
      </c>
      <c r="G10" s="11"/>
    </row>
    <row r="11" spans="1:7" ht="15">
      <c r="A11" s="23" t="s">
        <v>5</v>
      </c>
      <c r="B11" s="23" t="s">
        <v>6</v>
      </c>
      <c r="C11" s="21" t="s">
        <v>7</v>
      </c>
      <c r="D11" s="18"/>
      <c r="E11" s="4" t="s">
        <v>0</v>
      </c>
      <c r="F11" s="5" t="s">
        <v>78</v>
      </c>
      <c r="G11" s="12" t="s">
        <v>19</v>
      </c>
    </row>
    <row r="12" spans="1:7" ht="15.75" thickBot="1">
      <c r="A12" s="28">
        <v>1</v>
      </c>
      <c r="B12" s="28">
        <v>2</v>
      </c>
      <c r="C12" s="30">
        <v>3</v>
      </c>
      <c r="D12" s="19">
        <v>4</v>
      </c>
      <c r="E12" s="13">
        <v>5</v>
      </c>
      <c r="F12" s="14">
        <v>6</v>
      </c>
      <c r="G12" s="15">
        <v>7</v>
      </c>
    </row>
    <row r="13" spans="1:7" ht="33" customHeight="1">
      <c r="A13" s="29"/>
      <c r="B13" s="29"/>
      <c r="C13" s="31"/>
      <c r="D13" s="24" t="s">
        <v>8</v>
      </c>
      <c r="E13" s="25"/>
      <c r="F13" s="26"/>
      <c r="G13" s="27"/>
    </row>
    <row r="14" spans="1:7" s="100" customFormat="1" ht="15">
      <c r="A14" s="53" t="s">
        <v>9</v>
      </c>
      <c r="B14" s="99"/>
      <c r="C14" s="33"/>
      <c r="D14" s="33" t="s">
        <v>10</v>
      </c>
      <c r="E14" s="51">
        <f>SUM(E15)</f>
        <v>322645</v>
      </c>
      <c r="F14" s="51">
        <f>SUM(F15)</f>
        <v>322642.85</v>
      </c>
      <c r="G14" s="39">
        <f>F14/E14</f>
        <v>0.9999933363294022</v>
      </c>
    </row>
    <row r="15" spans="1:7" s="66" customFormat="1" ht="15">
      <c r="A15" s="60"/>
      <c r="B15" s="61" t="s">
        <v>11</v>
      </c>
      <c r="C15" s="62"/>
      <c r="D15" s="63" t="s">
        <v>12</v>
      </c>
      <c r="E15" s="64">
        <f>SUM(E16)</f>
        <v>322645</v>
      </c>
      <c r="F15" s="64">
        <f>SUM(F16)</f>
        <v>322642.85</v>
      </c>
      <c r="G15" s="65">
        <f>F15/E15</f>
        <v>0.9999933363294022</v>
      </c>
    </row>
    <row r="16" spans="1:7" ht="14.25">
      <c r="A16" s="55"/>
      <c r="B16" s="42"/>
      <c r="C16" s="43">
        <v>2010</v>
      </c>
      <c r="D16" s="46" t="s">
        <v>13</v>
      </c>
      <c r="E16" s="47">
        <v>322645</v>
      </c>
      <c r="F16" s="47">
        <v>322642.85</v>
      </c>
      <c r="G16" s="48">
        <f>F16/E16</f>
        <v>0.9999933363294022</v>
      </c>
    </row>
    <row r="17" spans="1:7" ht="14.25">
      <c r="A17" s="56"/>
      <c r="B17" s="16"/>
      <c r="C17" s="44"/>
      <c r="D17" s="2" t="s">
        <v>14</v>
      </c>
      <c r="E17" s="6"/>
      <c r="F17" s="6"/>
      <c r="G17" s="49"/>
    </row>
    <row r="18" spans="1:7" ht="14.25">
      <c r="A18" s="56"/>
      <c r="B18" s="16"/>
      <c r="C18" s="44"/>
      <c r="D18" s="2" t="s">
        <v>15</v>
      </c>
      <c r="E18" s="6"/>
      <c r="F18" s="6"/>
      <c r="G18" s="49"/>
    </row>
    <row r="19" spans="1:7" ht="14.25">
      <c r="A19" s="57"/>
      <c r="B19" s="1"/>
      <c r="C19" s="45"/>
      <c r="D19" s="7" t="s">
        <v>16</v>
      </c>
      <c r="E19" s="8"/>
      <c r="F19" s="8"/>
      <c r="G19" s="50"/>
    </row>
    <row r="20" spans="1:7" s="40" customFormat="1" ht="15">
      <c r="A20" s="58">
        <v>710</v>
      </c>
      <c r="B20" s="36"/>
      <c r="C20" s="33"/>
      <c r="D20" s="33" t="s">
        <v>17</v>
      </c>
      <c r="E20" s="51">
        <f>SUM(E21)</f>
        <v>4000</v>
      </c>
      <c r="F20" s="51">
        <f>SUM(F21)</f>
        <v>2000</v>
      </c>
      <c r="G20" s="73">
        <f>F20/E20</f>
        <v>0.5</v>
      </c>
    </row>
    <row r="21" spans="1:7" s="66" customFormat="1" ht="15">
      <c r="A21" s="60"/>
      <c r="B21" s="61">
        <v>71035</v>
      </c>
      <c r="C21" s="67"/>
      <c r="D21" s="67" t="s">
        <v>18</v>
      </c>
      <c r="E21" s="64">
        <f>SUM(E22)</f>
        <v>4000</v>
      </c>
      <c r="F21" s="64">
        <f>SUM(F22)</f>
        <v>2000</v>
      </c>
      <c r="G21" s="76">
        <f>F21/E21</f>
        <v>0.5</v>
      </c>
    </row>
    <row r="22" spans="1:7" ht="14.25">
      <c r="A22" s="56"/>
      <c r="B22" s="42"/>
      <c r="C22" s="43">
        <v>2020</v>
      </c>
      <c r="D22" s="46" t="s">
        <v>13</v>
      </c>
      <c r="E22" s="47">
        <v>4000</v>
      </c>
      <c r="F22" s="47">
        <v>2000</v>
      </c>
      <c r="G22" s="48">
        <f>F22/E22</f>
        <v>0.5</v>
      </c>
    </row>
    <row r="23" spans="1:7" ht="14.25">
      <c r="A23" s="56"/>
      <c r="B23" s="16"/>
      <c r="C23" s="44"/>
      <c r="D23" s="2" t="s">
        <v>42</v>
      </c>
      <c r="E23" s="6"/>
      <c r="F23" s="6"/>
      <c r="G23" s="49"/>
    </row>
    <row r="24" spans="1:7" ht="14.25">
      <c r="A24" s="56"/>
      <c r="B24" s="16"/>
      <c r="C24" s="44"/>
      <c r="D24" s="2" t="s">
        <v>43</v>
      </c>
      <c r="E24" s="6"/>
      <c r="F24" s="6"/>
      <c r="G24" s="49"/>
    </row>
    <row r="25" spans="1:7" ht="14.25">
      <c r="A25" s="57"/>
      <c r="B25" s="1"/>
      <c r="C25" s="45"/>
      <c r="D25" s="7" t="s">
        <v>44</v>
      </c>
      <c r="E25" s="8"/>
      <c r="F25" s="8"/>
      <c r="G25" s="50"/>
    </row>
    <row r="26" spans="1:7" s="40" customFormat="1" ht="15">
      <c r="A26" s="93">
        <v>750</v>
      </c>
      <c r="B26" s="70"/>
      <c r="C26" s="71"/>
      <c r="D26" s="71" t="s">
        <v>20</v>
      </c>
      <c r="E26" s="72">
        <f>SUM(E27)</f>
        <v>167865</v>
      </c>
      <c r="F26" s="72">
        <f>SUM(F27)</f>
        <v>84300</v>
      </c>
      <c r="G26" s="65">
        <f>F26/E26</f>
        <v>0.5021892592261639</v>
      </c>
    </row>
    <row r="27" spans="1:7" s="66" customFormat="1" ht="15">
      <c r="A27" s="61"/>
      <c r="B27" s="61">
        <v>75011</v>
      </c>
      <c r="C27" s="67"/>
      <c r="D27" s="67" t="s">
        <v>21</v>
      </c>
      <c r="E27" s="64">
        <f>SUM(E28)</f>
        <v>167865</v>
      </c>
      <c r="F27" s="64">
        <f>SUM(F28)</f>
        <v>84300</v>
      </c>
      <c r="G27" s="65">
        <f>F27/E27</f>
        <v>0.5021892592261639</v>
      </c>
    </row>
    <row r="28" spans="1:7" ht="14.25">
      <c r="A28" s="55"/>
      <c r="B28" s="42"/>
      <c r="C28" s="43">
        <v>2010</v>
      </c>
      <c r="D28" s="46" t="s">
        <v>13</v>
      </c>
      <c r="E28" s="47">
        <v>167865</v>
      </c>
      <c r="F28" s="47">
        <v>84300</v>
      </c>
      <c r="G28" s="48">
        <f>F28/E28</f>
        <v>0.5021892592261639</v>
      </c>
    </row>
    <row r="29" spans="1:7" ht="14.25">
      <c r="A29" s="56"/>
      <c r="B29" s="16"/>
      <c r="C29" s="44"/>
      <c r="D29" s="2" t="s">
        <v>14</v>
      </c>
      <c r="E29" s="6"/>
      <c r="F29" s="6"/>
      <c r="G29" s="49"/>
    </row>
    <row r="30" spans="1:7" ht="14.25">
      <c r="A30" s="56"/>
      <c r="B30" s="16"/>
      <c r="C30" s="44"/>
      <c r="D30" s="2" t="s">
        <v>15</v>
      </c>
      <c r="E30" s="6"/>
      <c r="F30" s="6"/>
      <c r="G30" s="49"/>
    </row>
    <row r="31" spans="1:7" ht="14.25">
      <c r="A31" s="56"/>
      <c r="B31" s="16"/>
      <c r="C31" s="44"/>
      <c r="D31" s="2" t="s">
        <v>16</v>
      </c>
      <c r="E31" s="6"/>
      <c r="F31" s="6"/>
      <c r="G31" s="50"/>
    </row>
    <row r="32" spans="1:7" ht="15">
      <c r="A32" s="151">
        <v>751</v>
      </c>
      <c r="B32" s="153"/>
      <c r="C32" s="154"/>
      <c r="D32" s="154" t="s">
        <v>22</v>
      </c>
      <c r="E32" s="157">
        <f>SUM(E35+E41)</f>
        <v>40767</v>
      </c>
      <c r="F32" s="157">
        <f>SUM(F35+F41)</f>
        <v>38806</v>
      </c>
      <c r="G32" s="73">
        <f>F32/E32</f>
        <v>0.9518973679691908</v>
      </c>
    </row>
    <row r="33" spans="1:7" ht="15">
      <c r="A33" s="152"/>
      <c r="B33" s="91"/>
      <c r="C33" s="155"/>
      <c r="D33" s="156" t="s">
        <v>72</v>
      </c>
      <c r="E33" s="106"/>
      <c r="F33" s="6"/>
      <c r="G33" s="49"/>
    </row>
    <row r="34" spans="1:7" ht="15">
      <c r="A34" s="152"/>
      <c r="B34" s="91"/>
      <c r="C34" s="155"/>
      <c r="D34" s="156" t="s">
        <v>73</v>
      </c>
      <c r="E34" s="106"/>
      <c r="F34" s="6"/>
      <c r="G34" s="50"/>
    </row>
    <row r="35" spans="1:7" ht="15">
      <c r="A35" s="160"/>
      <c r="B35" s="144">
        <v>75101</v>
      </c>
      <c r="C35" s="161"/>
      <c r="D35" s="161" t="s">
        <v>23</v>
      </c>
      <c r="E35" s="162">
        <f>SUM(E37)</f>
        <v>3923</v>
      </c>
      <c r="F35" s="162">
        <f>SUM(F37)</f>
        <v>1962</v>
      </c>
      <c r="G35" s="76">
        <f>F35/E35</f>
        <v>0.50012745347948</v>
      </c>
    </row>
    <row r="36" spans="1:7" ht="15">
      <c r="A36" s="164"/>
      <c r="B36" s="145"/>
      <c r="C36" s="165"/>
      <c r="D36" s="165" t="s">
        <v>24</v>
      </c>
      <c r="E36" s="166"/>
      <c r="F36" s="167"/>
      <c r="G36" s="163"/>
    </row>
    <row r="37" spans="1:7" ht="14.25">
      <c r="A37" s="124"/>
      <c r="B37" s="88"/>
      <c r="C37" s="126">
        <v>2010</v>
      </c>
      <c r="D37" s="46" t="s">
        <v>13</v>
      </c>
      <c r="E37" s="104">
        <v>3923</v>
      </c>
      <c r="F37" s="47">
        <v>1962</v>
      </c>
      <c r="G37" s="48">
        <f>F37/E37</f>
        <v>0.50012745347948</v>
      </c>
    </row>
    <row r="38" spans="1:7" ht="14.25">
      <c r="A38" s="152"/>
      <c r="B38" s="91"/>
      <c r="C38" s="155"/>
      <c r="D38" s="2" t="s">
        <v>14</v>
      </c>
      <c r="E38" s="106"/>
      <c r="F38" s="6"/>
      <c r="G38" s="158"/>
    </row>
    <row r="39" spans="1:7" ht="14.25">
      <c r="A39" s="152"/>
      <c r="B39" s="91"/>
      <c r="C39" s="155"/>
      <c r="D39" s="2" t="s">
        <v>15</v>
      </c>
      <c r="E39" s="106"/>
      <c r="F39" s="6"/>
      <c r="G39" s="158"/>
    </row>
    <row r="40" spans="1:7" ht="14.25">
      <c r="A40" s="152"/>
      <c r="B40" s="91"/>
      <c r="C40" s="155"/>
      <c r="D40" s="2" t="s">
        <v>16</v>
      </c>
      <c r="E40" s="106"/>
      <c r="F40" s="6"/>
      <c r="G40" s="158"/>
    </row>
    <row r="41" spans="1:7" ht="15">
      <c r="A41" s="183"/>
      <c r="B41" s="184">
        <v>75113</v>
      </c>
      <c r="C41" s="185"/>
      <c r="D41" s="186" t="s">
        <v>79</v>
      </c>
      <c r="E41" s="187">
        <f>SUM(E42)</f>
        <v>36844</v>
      </c>
      <c r="F41" s="187">
        <f>SUM(F42)</f>
        <v>36844</v>
      </c>
      <c r="G41" s="190">
        <f>F41/E41</f>
        <v>1</v>
      </c>
    </row>
    <row r="42" spans="1:7" ht="14.25">
      <c r="A42" s="124"/>
      <c r="B42" s="177"/>
      <c r="C42" s="126">
        <v>2010</v>
      </c>
      <c r="D42" s="46" t="s">
        <v>13</v>
      </c>
      <c r="E42" s="188">
        <v>36844</v>
      </c>
      <c r="F42" s="189">
        <v>36844</v>
      </c>
      <c r="G42" s="48">
        <f>F42/E42</f>
        <v>1</v>
      </c>
    </row>
    <row r="43" spans="1:7" ht="15">
      <c r="A43" s="152"/>
      <c r="B43" s="172"/>
      <c r="C43" s="173"/>
      <c r="D43" s="2" t="s">
        <v>14</v>
      </c>
      <c r="E43" s="174"/>
      <c r="F43" s="175"/>
      <c r="G43" s="176"/>
    </row>
    <row r="44" spans="1:7" ht="15">
      <c r="A44" s="152"/>
      <c r="B44" s="172"/>
      <c r="C44" s="173"/>
      <c r="D44" s="2" t="s">
        <v>15</v>
      </c>
      <c r="E44" s="174"/>
      <c r="F44" s="175"/>
      <c r="G44" s="176"/>
    </row>
    <row r="45" spans="1:7" ht="15">
      <c r="A45" s="125"/>
      <c r="B45" s="178"/>
      <c r="C45" s="179"/>
      <c r="D45" s="7" t="s">
        <v>16</v>
      </c>
      <c r="E45" s="180"/>
      <c r="F45" s="181"/>
      <c r="G45" s="182"/>
    </row>
    <row r="46" spans="1:7" s="40" customFormat="1" ht="15">
      <c r="A46" s="68">
        <v>754</v>
      </c>
      <c r="B46" s="68"/>
      <c r="C46" s="68"/>
      <c r="D46" s="80" t="s">
        <v>25</v>
      </c>
      <c r="E46" s="96">
        <f>SUM(E48)</f>
        <v>1000</v>
      </c>
      <c r="F46" s="96">
        <f>SUM(F48)</f>
        <v>1000</v>
      </c>
      <c r="G46" s="73">
        <f>F46/E46</f>
        <v>1</v>
      </c>
    </row>
    <row r="47" spans="1:7" s="40" customFormat="1" ht="15">
      <c r="A47" s="70"/>
      <c r="B47" s="70"/>
      <c r="C47" s="70"/>
      <c r="D47" s="81" t="s">
        <v>26</v>
      </c>
      <c r="E47" s="70"/>
      <c r="F47" s="70"/>
      <c r="G47" s="70"/>
    </row>
    <row r="48" spans="1:7" s="66" customFormat="1" ht="15">
      <c r="A48" s="82"/>
      <c r="B48" s="82">
        <v>75414</v>
      </c>
      <c r="C48" s="82"/>
      <c r="D48" s="83" t="s">
        <v>27</v>
      </c>
      <c r="E48" s="95">
        <f>SUM(E49)</f>
        <v>1000</v>
      </c>
      <c r="F48" s="95">
        <f>SUM(F49)</f>
        <v>1000</v>
      </c>
      <c r="G48" s="76">
        <f>F48/E48</f>
        <v>1</v>
      </c>
    </row>
    <row r="49" spans="1:7" ht="14.25">
      <c r="A49" s="55"/>
      <c r="B49" s="42"/>
      <c r="C49" s="43">
        <v>2010</v>
      </c>
      <c r="D49" s="46" t="s">
        <v>13</v>
      </c>
      <c r="E49" s="47">
        <v>1000</v>
      </c>
      <c r="F49" s="47">
        <v>1000</v>
      </c>
      <c r="G49" s="48">
        <f>F49/E49</f>
        <v>1</v>
      </c>
    </row>
    <row r="50" spans="1:7" ht="14.25">
      <c r="A50" s="56"/>
      <c r="B50" s="16"/>
      <c r="C50" s="44"/>
      <c r="D50" s="2" t="s">
        <v>14</v>
      </c>
      <c r="E50" s="6"/>
      <c r="F50" s="6"/>
      <c r="G50" s="49"/>
    </row>
    <row r="51" spans="1:7" ht="14.25">
      <c r="A51" s="56"/>
      <c r="B51" s="16"/>
      <c r="C51" s="44"/>
      <c r="D51" s="2" t="s">
        <v>15</v>
      </c>
      <c r="E51" s="6"/>
      <c r="F51" s="6"/>
      <c r="G51" s="49"/>
    </row>
    <row r="52" spans="1:7" ht="14.25">
      <c r="A52" s="57"/>
      <c r="B52" s="1"/>
      <c r="C52" s="45"/>
      <c r="D52" s="7" t="s">
        <v>16</v>
      </c>
      <c r="E52" s="8"/>
      <c r="F52" s="8"/>
      <c r="G52" s="50"/>
    </row>
    <row r="53" spans="1:7" s="40" customFormat="1" ht="15">
      <c r="A53" s="68">
        <v>852</v>
      </c>
      <c r="B53" s="68"/>
      <c r="C53" s="68"/>
      <c r="D53" s="80" t="s">
        <v>28</v>
      </c>
      <c r="E53" s="96">
        <f>SUM(E55+E62+E72+E78)</f>
        <v>6507000</v>
      </c>
      <c r="F53" s="96">
        <f>SUM(F55+F62+F72+F78)</f>
        <v>2775400</v>
      </c>
      <c r="G53" s="73">
        <f>F53/E53</f>
        <v>0.4265252804671892</v>
      </c>
    </row>
    <row r="54" spans="1:7" s="40" customFormat="1" ht="15">
      <c r="A54" s="70"/>
      <c r="B54" s="70"/>
      <c r="C54" s="70"/>
      <c r="D54" s="81"/>
      <c r="E54" s="70"/>
      <c r="F54" s="70"/>
      <c r="G54" s="70"/>
    </row>
    <row r="55" spans="1:7" s="66" customFormat="1" ht="15">
      <c r="A55" s="74"/>
      <c r="B55" s="74">
        <v>85212</v>
      </c>
      <c r="C55" s="74"/>
      <c r="D55" s="78" t="s">
        <v>29</v>
      </c>
      <c r="E55" s="97">
        <f>SUM(E58:E61)</f>
        <v>6062000</v>
      </c>
      <c r="F55" s="97">
        <f>SUM(F58:F61)</f>
        <v>2548000</v>
      </c>
      <c r="G55" s="76">
        <f>F55/E55</f>
        <v>0.42032332563510394</v>
      </c>
    </row>
    <row r="56" spans="1:7" s="66" customFormat="1" ht="15">
      <c r="A56" s="82"/>
      <c r="B56" s="82"/>
      <c r="C56" s="82"/>
      <c r="D56" s="83" t="s">
        <v>30</v>
      </c>
      <c r="E56" s="82"/>
      <c r="F56" s="82"/>
      <c r="G56" s="82"/>
    </row>
    <row r="57" spans="1:7" s="66" customFormat="1" ht="15">
      <c r="A57" s="75"/>
      <c r="B57" s="75"/>
      <c r="C57" s="75"/>
      <c r="D57" s="79" t="s">
        <v>31</v>
      </c>
      <c r="E57" s="75"/>
      <c r="F57" s="75"/>
      <c r="G57" s="75"/>
    </row>
    <row r="58" spans="1:7" ht="14.25">
      <c r="A58" s="55"/>
      <c r="B58" s="42"/>
      <c r="C58" s="43">
        <v>2010</v>
      </c>
      <c r="D58" s="46" t="s">
        <v>13</v>
      </c>
      <c r="E58" s="47">
        <v>6062000</v>
      </c>
      <c r="F58" s="47">
        <v>2548000</v>
      </c>
      <c r="G58" s="48">
        <f>F58/E58</f>
        <v>0.42032332563510394</v>
      </c>
    </row>
    <row r="59" spans="1:7" ht="14.25">
      <c r="A59" s="56"/>
      <c r="B59" s="16"/>
      <c r="C59" s="44"/>
      <c r="D59" s="2" t="s">
        <v>14</v>
      </c>
      <c r="E59" s="6"/>
      <c r="F59" s="6"/>
      <c r="G59" s="49"/>
    </row>
    <row r="60" spans="1:7" ht="14.25">
      <c r="A60" s="56"/>
      <c r="B60" s="16"/>
      <c r="C60" s="44"/>
      <c r="D60" s="2" t="s">
        <v>15</v>
      </c>
      <c r="E60" s="6"/>
      <c r="F60" s="6"/>
      <c r="G60" s="49"/>
    </row>
    <row r="61" spans="1:7" ht="14.25">
      <c r="A61" s="57"/>
      <c r="B61" s="1"/>
      <c r="C61" s="45"/>
      <c r="D61" s="7" t="s">
        <v>16</v>
      </c>
      <c r="E61" s="8"/>
      <c r="F61" s="8"/>
      <c r="G61" s="50"/>
    </row>
    <row r="62" spans="1:7" s="66" customFormat="1" ht="15">
      <c r="A62" s="144"/>
      <c r="B62" s="144">
        <v>85213</v>
      </c>
      <c r="C62" s="144"/>
      <c r="D62" s="147" t="s">
        <v>32</v>
      </c>
      <c r="E62" s="150">
        <f>SUM(E68)</f>
        <v>39000</v>
      </c>
      <c r="F62" s="150">
        <f>SUM(F68)</f>
        <v>18900</v>
      </c>
      <c r="G62" s="76">
        <f>F62/E62</f>
        <v>0.4846153846153846</v>
      </c>
    </row>
    <row r="63" spans="1:7" s="66" customFormat="1" ht="15">
      <c r="A63" s="145"/>
      <c r="B63" s="145"/>
      <c r="C63" s="145"/>
      <c r="D63" s="148" t="s">
        <v>33</v>
      </c>
      <c r="E63" s="145"/>
      <c r="F63" s="145"/>
      <c r="G63" s="82"/>
    </row>
    <row r="64" spans="1:7" s="66" customFormat="1" ht="15">
      <c r="A64" s="145"/>
      <c r="B64" s="145"/>
      <c r="C64" s="145"/>
      <c r="D64" s="148" t="s">
        <v>65</v>
      </c>
      <c r="E64" s="145"/>
      <c r="F64" s="145"/>
      <c r="G64" s="82"/>
    </row>
    <row r="65" spans="1:7" s="66" customFormat="1" ht="15">
      <c r="A65" s="145"/>
      <c r="B65" s="145"/>
      <c r="C65" s="145"/>
      <c r="D65" s="148" t="s">
        <v>66</v>
      </c>
      <c r="E65" s="145"/>
      <c r="F65" s="145"/>
      <c r="G65" s="82"/>
    </row>
    <row r="66" spans="1:7" s="66" customFormat="1" ht="15">
      <c r="A66" s="145"/>
      <c r="B66" s="145"/>
      <c r="C66" s="145"/>
      <c r="D66" s="148" t="s">
        <v>67</v>
      </c>
      <c r="E66" s="145"/>
      <c r="F66" s="145"/>
      <c r="G66" s="82"/>
    </row>
    <row r="67" spans="1:7" s="66" customFormat="1" ht="15">
      <c r="A67" s="146"/>
      <c r="B67" s="146"/>
      <c r="C67" s="146"/>
      <c r="D67" s="149" t="s">
        <v>68</v>
      </c>
      <c r="E67" s="146"/>
      <c r="F67" s="146"/>
      <c r="G67" s="75"/>
    </row>
    <row r="68" spans="1:7" ht="14.25">
      <c r="A68" s="56"/>
      <c r="B68" s="16"/>
      <c r="C68" s="44">
        <v>2010</v>
      </c>
      <c r="D68" s="2" t="s">
        <v>13</v>
      </c>
      <c r="E68" s="6">
        <v>39000</v>
      </c>
      <c r="F68" s="6">
        <v>18900</v>
      </c>
      <c r="G68" s="49">
        <f>F68/E68</f>
        <v>0.4846153846153846</v>
      </c>
    </row>
    <row r="69" spans="1:7" ht="14.25">
      <c r="A69" s="56"/>
      <c r="B69" s="16"/>
      <c r="C69" s="44"/>
      <c r="D69" s="2" t="s">
        <v>14</v>
      </c>
      <c r="E69" s="6"/>
      <c r="F69" s="6"/>
      <c r="G69" s="49"/>
    </row>
    <row r="70" spans="1:7" ht="14.25">
      <c r="A70" s="56"/>
      <c r="B70" s="16"/>
      <c r="C70" s="44"/>
      <c r="D70" s="2" t="s">
        <v>15</v>
      </c>
      <c r="E70" s="6"/>
      <c r="F70" s="6"/>
      <c r="G70" s="49"/>
    </row>
    <row r="71" spans="1:7" ht="14.25">
      <c r="A71" s="57"/>
      <c r="B71" s="1"/>
      <c r="C71" s="45"/>
      <c r="D71" s="7" t="s">
        <v>16</v>
      </c>
      <c r="E71" s="8"/>
      <c r="F71" s="8"/>
      <c r="G71" s="50"/>
    </row>
    <row r="72" spans="1:7" s="66" customFormat="1" ht="15">
      <c r="A72" s="74"/>
      <c r="B72" s="74">
        <v>85214</v>
      </c>
      <c r="C72" s="74"/>
      <c r="D72" s="78" t="s">
        <v>36</v>
      </c>
      <c r="E72" s="97">
        <f>SUM(E74)</f>
        <v>343000</v>
      </c>
      <c r="F72" s="97">
        <f>SUM(F74)</f>
        <v>180000</v>
      </c>
      <c r="G72" s="76">
        <f>F72/E72</f>
        <v>0.5247813411078717</v>
      </c>
    </row>
    <row r="73" spans="1:7" s="66" customFormat="1" ht="15">
      <c r="A73" s="75"/>
      <c r="B73" s="75"/>
      <c r="C73" s="75"/>
      <c r="D73" s="79" t="s">
        <v>37</v>
      </c>
      <c r="E73" s="75"/>
      <c r="F73" s="75"/>
      <c r="G73" s="75"/>
    </row>
    <row r="74" spans="1:7" ht="14.25">
      <c r="A74" s="55"/>
      <c r="B74" s="42"/>
      <c r="C74" s="43">
        <v>2010</v>
      </c>
      <c r="D74" s="46" t="s">
        <v>13</v>
      </c>
      <c r="E74" s="47">
        <v>343000</v>
      </c>
      <c r="F74" s="47">
        <v>180000</v>
      </c>
      <c r="G74" s="48">
        <f>F74/E74</f>
        <v>0.5247813411078717</v>
      </c>
    </row>
    <row r="75" spans="1:7" ht="14.25">
      <c r="A75" s="56"/>
      <c r="B75" s="16"/>
      <c r="C75" s="44"/>
      <c r="D75" s="2" t="s">
        <v>14</v>
      </c>
      <c r="E75" s="6"/>
      <c r="F75" s="6"/>
      <c r="G75" s="49"/>
    </row>
    <row r="76" spans="1:7" ht="14.25">
      <c r="A76" s="56"/>
      <c r="B76" s="16"/>
      <c r="C76" s="44"/>
      <c r="D76" s="2" t="s">
        <v>15</v>
      </c>
      <c r="E76" s="6"/>
      <c r="F76" s="6"/>
      <c r="G76" s="49"/>
    </row>
    <row r="77" spans="1:7" ht="14.25">
      <c r="A77" s="57"/>
      <c r="B77" s="1"/>
      <c r="C77" s="45"/>
      <c r="D77" s="7" t="s">
        <v>16</v>
      </c>
      <c r="E77" s="8"/>
      <c r="F77" s="8"/>
      <c r="G77" s="50"/>
    </row>
    <row r="78" spans="1:7" s="66" customFormat="1" ht="15">
      <c r="A78" s="74"/>
      <c r="B78" s="74">
        <v>85228</v>
      </c>
      <c r="C78" s="74"/>
      <c r="D78" s="78" t="s">
        <v>38</v>
      </c>
      <c r="E78" s="97">
        <f>SUM(E80)</f>
        <v>63000</v>
      </c>
      <c r="F78" s="97">
        <f>SUM(F80)</f>
        <v>28500</v>
      </c>
      <c r="G78" s="76">
        <f>F78/E78</f>
        <v>0.4523809523809524</v>
      </c>
    </row>
    <row r="79" spans="1:7" s="66" customFormat="1" ht="15">
      <c r="A79" s="75"/>
      <c r="B79" s="75"/>
      <c r="C79" s="75"/>
      <c r="D79" s="79" t="s">
        <v>39</v>
      </c>
      <c r="E79" s="75"/>
      <c r="F79" s="75"/>
      <c r="G79" s="75"/>
    </row>
    <row r="80" spans="1:7" ht="14.25">
      <c r="A80" s="55"/>
      <c r="B80" s="42"/>
      <c r="C80" s="43">
        <v>2010</v>
      </c>
      <c r="D80" s="46" t="s">
        <v>13</v>
      </c>
      <c r="E80" s="47">
        <v>63000</v>
      </c>
      <c r="F80" s="47">
        <v>28500</v>
      </c>
      <c r="G80" s="48">
        <f>F80/E80</f>
        <v>0.4523809523809524</v>
      </c>
    </row>
    <row r="81" spans="1:7" ht="14.25">
      <c r="A81" s="56"/>
      <c r="B81" s="16"/>
      <c r="C81" s="44"/>
      <c r="D81" s="2" t="s">
        <v>14</v>
      </c>
      <c r="E81" s="6"/>
      <c r="F81" s="6"/>
      <c r="G81" s="49"/>
    </row>
    <row r="82" spans="1:7" ht="14.25">
      <c r="A82" s="56"/>
      <c r="B82" s="16"/>
      <c r="C82" s="44"/>
      <c r="D82" s="2" t="s">
        <v>15</v>
      </c>
      <c r="E82" s="6"/>
      <c r="F82" s="6"/>
      <c r="G82" s="49"/>
    </row>
    <row r="83" spans="1:7" ht="14.25">
      <c r="A83" s="57"/>
      <c r="B83" s="1"/>
      <c r="C83" s="45"/>
      <c r="D83" s="7" t="s">
        <v>16</v>
      </c>
      <c r="E83" s="8"/>
      <c r="F83" s="8"/>
      <c r="G83" s="50"/>
    </row>
    <row r="84" spans="1:7" s="86" customFormat="1" ht="15">
      <c r="A84" s="84"/>
      <c r="B84" s="85"/>
      <c r="C84" s="85"/>
      <c r="D84" s="85" t="s">
        <v>40</v>
      </c>
      <c r="E84" s="98">
        <f>SUM(E14+E20+E26+E32+E46+E53)</f>
        <v>7043277</v>
      </c>
      <c r="F84" s="98">
        <f>SUM(F14+F20+F26+F32+F46+F53)</f>
        <v>3224148.85</v>
      </c>
      <c r="G84" s="73">
        <f>F84/E84</f>
        <v>0.45776260822909565</v>
      </c>
    </row>
    <row r="85" spans="1:7" ht="12.75">
      <c r="A85" s="88"/>
      <c r="B85" s="89"/>
      <c r="C85" s="89"/>
      <c r="D85" s="89"/>
      <c r="E85" s="89"/>
      <c r="F85" s="89"/>
      <c r="G85" s="90"/>
    </row>
    <row r="86" spans="1:7" ht="18.75">
      <c r="A86" s="91"/>
      <c r="B86" s="77"/>
      <c r="C86" s="77"/>
      <c r="D86" s="87" t="s">
        <v>41</v>
      </c>
      <c r="E86" s="77"/>
      <c r="F86" s="77"/>
      <c r="G86" s="92"/>
    </row>
    <row r="87" spans="1:7" ht="12.75">
      <c r="A87" s="91"/>
      <c r="B87" s="77"/>
      <c r="C87" s="77"/>
      <c r="D87" s="77"/>
      <c r="E87" s="77"/>
      <c r="F87" s="77"/>
      <c r="G87" s="92"/>
    </row>
    <row r="88" spans="1:7" s="40" customFormat="1" ht="15.75">
      <c r="A88" s="114" t="s">
        <v>9</v>
      </c>
      <c r="B88" s="36"/>
      <c r="C88" s="33"/>
      <c r="D88" s="37" t="s">
        <v>10</v>
      </c>
      <c r="E88" s="38">
        <f>SUM(E89)</f>
        <v>322645</v>
      </c>
      <c r="F88" s="38">
        <f>SUM(F89)</f>
        <v>322642.85</v>
      </c>
      <c r="G88" s="39">
        <f aca="true" t="shared" si="0" ref="G88:G95">F88/E88</f>
        <v>0.9999933363294022</v>
      </c>
    </row>
    <row r="89" spans="1:7" s="66" customFormat="1" ht="15">
      <c r="A89" s="115"/>
      <c r="B89" s="61" t="s">
        <v>11</v>
      </c>
      <c r="C89" s="62"/>
      <c r="D89" s="63" t="s">
        <v>12</v>
      </c>
      <c r="E89" s="64">
        <f>SUM(E90:E96)</f>
        <v>322645</v>
      </c>
      <c r="F89" s="64">
        <f>SUM(F90:F96)</f>
        <v>322642.85</v>
      </c>
      <c r="G89" s="65">
        <f t="shared" si="0"/>
        <v>0.9999933363294022</v>
      </c>
    </row>
    <row r="90" spans="1:7" ht="14.25">
      <c r="A90" s="116"/>
      <c r="B90" s="32"/>
      <c r="C90" s="59">
        <v>4110</v>
      </c>
      <c r="D90" s="35" t="s">
        <v>47</v>
      </c>
      <c r="E90" s="41">
        <v>745</v>
      </c>
      <c r="F90" s="41">
        <v>744.31</v>
      </c>
      <c r="G90" s="34">
        <f t="shared" si="0"/>
        <v>0.9990738255033557</v>
      </c>
    </row>
    <row r="91" spans="1:7" ht="14.25">
      <c r="A91" s="116"/>
      <c r="B91" s="32"/>
      <c r="C91" s="59">
        <v>4120</v>
      </c>
      <c r="D91" s="35" t="s">
        <v>48</v>
      </c>
      <c r="E91" s="41">
        <v>121</v>
      </c>
      <c r="F91" s="41">
        <v>120.05</v>
      </c>
      <c r="G91" s="34">
        <f t="shared" si="0"/>
        <v>0.9921487603305785</v>
      </c>
    </row>
    <row r="92" spans="1:7" ht="14.25">
      <c r="A92" s="117"/>
      <c r="B92" s="16"/>
      <c r="C92" s="44">
        <v>4170</v>
      </c>
      <c r="D92" s="2" t="s">
        <v>46</v>
      </c>
      <c r="E92" s="6">
        <v>4900</v>
      </c>
      <c r="F92" s="6">
        <v>4900</v>
      </c>
      <c r="G92" s="34">
        <f t="shared" si="0"/>
        <v>1</v>
      </c>
    </row>
    <row r="93" spans="1:7" ht="14.25">
      <c r="A93" s="116"/>
      <c r="B93" s="32"/>
      <c r="C93" s="59">
        <v>4210</v>
      </c>
      <c r="D93" s="35" t="s">
        <v>69</v>
      </c>
      <c r="E93" s="41">
        <v>390</v>
      </c>
      <c r="F93" s="41">
        <v>390</v>
      </c>
      <c r="G93" s="48">
        <f t="shared" si="0"/>
        <v>1</v>
      </c>
    </row>
    <row r="94" spans="1:7" ht="14.25">
      <c r="A94" s="116"/>
      <c r="B94" s="32"/>
      <c r="C94" s="59">
        <v>4430</v>
      </c>
      <c r="D94" s="35" t="s">
        <v>54</v>
      </c>
      <c r="E94" s="41">
        <v>316319</v>
      </c>
      <c r="F94" s="41">
        <v>316318.49</v>
      </c>
      <c r="G94" s="48">
        <f t="shared" si="0"/>
        <v>0.9999983877035524</v>
      </c>
    </row>
    <row r="95" spans="1:7" ht="14.25">
      <c r="A95" s="118"/>
      <c r="B95" s="42"/>
      <c r="C95" s="43">
        <v>4750</v>
      </c>
      <c r="D95" s="102" t="s">
        <v>80</v>
      </c>
      <c r="E95" s="47">
        <v>170</v>
      </c>
      <c r="F95" s="104">
        <v>170</v>
      </c>
      <c r="G95" s="48">
        <f t="shared" si="0"/>
        <v>1</v>
      </c>
    </row>
    <row r="96" spans="1:7" ht="14.25">
      <c r="A96" s="119"/>
      <c r="B96" s="1"/>
      <c r="C96" s="45"/>
      <c r="D96" s="103" t="s">
        <v>81</v>
      </c>
      <c r="E96" s="8"/>
      <c r="F96" s="105"/>
      <c r="G96" s="50"/>
    </row>
    <row r="97" spans="1:7" s="100" customFormat="1" ht="15">
      <c r="A97" s="120">
        <v>710</v>
      </c>
      <c r="B97" s="109"/>
      <c r="C97" s="94"/>
      <c r="D97" s="108" t="s">
        <v>17</v>
      </c>
      <c r="E97" s="72">
        <f>SUM(E98)</f>
        <v>4000</v>
      </c>
      <c r="F97" s="72">
        <f>SUM(F98)</f>
        <v>0</v>
      </c>
      <c r="G97" s="73">
        <f aca="true" t="shared" si="1" ref="G97:G105">F97/E97</f>
        <v>0</v>
      </c>
    </row>
    <row r="98" spans="1:7" s="66" customFormat="1" ht="15">
      <c r="A98" s="121"/>
      <c r="B98" s="75">
        <v>71035</v>
      </c>
      <c r="C98" s="110"/>
      <c r="D98" s="111" t="s">
        <v>18</v>
      </c>
      <c r="E98" s="112">
        <f>SUM(E99)</f>
        <v>4000</v>
      </c>
      <c r="F98" s="112">
        <f>SUM(F99)</f>
        <v>0</v>
      </c>
      <c r="G98" s="76">
        <f t="shared" si="1"/>
        <v>0</v>
      </c>
    </row>
    <row r="99" spans="1:7" ht="14.25">
      <c r="A99" s="119"/>
      <c r="B99" s="1"/>
      <c r="C99" s="107">
        <v>4300</v>
      </c>
      <c r="D99" s="103" t="s">
        <v>49</v>
      </c>
      <c r="E99" s="8">
        <v>4000</v>
      </c>
      <c r="F99" s="105">
        <v>0</v>
      </c>
      <c r="G99" s="48">
        <f t="shared" si="1"/>
        <v>0</v>
      </c>
    </row>
    <row r="100" spans="1:7" s="40" customFormat="1" ht="15">
      <c r="A100" s="122">
        <v>750</v>
      </c>
      <c r="B100" s="36"/>
      <c r="C100" s="52"/>
      <c r="D100" s="33" t="s">
        <v>20</v>
      </c>
      <c r="E100" s="51">
        <f>SUM(E101)</f>
        <v>167865</v>
      </c>
      <c r="F100" s="51">
        <f>SUM(F101)</f>
        <v>84300</v>
      </c>
      <c r="G100" s="39">
        <f t="shared" si="1"/>
        <v>0.5021892592261639</v>
      </c>
    </row>
    <row r="101" spans="1:7" s="66" customFormat="1" ht="15">
      <c r="A101" s="115"/>
      <c r="B101" s="61">
        <v>75011</v>
      </c>
      <c r="C101" s="67"/>
      <c r="D101" s="67" t="s">
        <v>21</v>
      </c>
      <c r="E101" s="64">
        <f>SUM(E102:E105)</f>
        <v>167865</v>
      </c>
      <c r="F101" s="64">
        <f>SUM(F102:F105)</f>
        <v>84300</v>
      </c>
      <c r="G101" s="65">
        <f t="shared" si="1"/>
        <v>0.5021892592261639</v>
      </c>
    </row>
    <row r="102" spans="1:7" s="113" customFormat="1" ht="14.25">
      <c r="A102" s="123"/>
      <c r="B102" s="101"/>
      <c r="C102" s="35">
        <v>4010</v>
      </c>
      <c r="D102" s="35" t="s">
        <v>55</v>
      </c>
      <c r="E102" s="41">
        <v>130394</v>
      </c>
      <c r="F102" s="41">
        <v>59358</v>
      </c>
      <c r="G102" s="34">
        <f t="shared" si="1"/>
        <v>0.4552203322238753</v>
      </c>
    </row>
    <row r="103" spans="1:7" s="113" customFormat="1" ht="14.25">
      <c r="A103" s="123"/>
      <c r="B103" s="101"/>
      <c r="C103" s="35">
        <v>4040</v>
      </c>
      <c r="D103" s="35" t="s">
        <v>56</v>
      </c>
      <c r="E103" s="41">
        <v>12300</v>
      </c>
      <c r="F103" s="41">
        <v>12300</v>
      </c>
      <c r="G103" s="34">
        <f t="shared" si="1"/>
        <v>1</v>
      </c>
    </row>
    <row r="104" spans="1:7" s="113" customFormat="1" ht="14.25">
      <c r="A104" s="123"/>
      <c r="B104" s="101"/>
      <c r="C104" s="35">
        <v>4110</v>
      </c>
      <c r="D104" s="35" t="s">
        <v>47</v>
      </c>
      <c r="E104" s="41">
        <v>21675</v>
      </c>
      <c r="F104" s="41">
        <v>10886</v>
      </c>
      <c r="G104" s="34">
        <f t="shared" si="1"/>
        <v>0.5022376009227221</v>
      </c>
    </row>
    <row r="105" spans="1:7" s="113" customFormat="1" ht="14.25">
      <c r="A105" s="123"/>
      <c r="B105" s="101"/>
      <c r="C105" s="35">
        <v>4120</v>
      </c>
      <c r="D105" s="35" t="s">
        <v>48</v>
      </c>
      <c r="E105" s="41">
        <v>3496</v>
      </c>
      <c r="F105" s="41">
        <v>1756</v>
      </c>
      <c r="G105" s="34">
        <f t="shared" si="1"/>
        <v>0.5022883295194508</v>
      </c>
    </row>
    <row r="106" spans="1:7" ht="15">
      <c r="A106" s="151">
        <v>751</v>
      </c>
      <c r="B106" s="153"/>
      <c r="C106" s="154"/>
      <c r="D106" s="154" t="s">
        <v>22</v>
      </c>
      <c r="E106" s="157">
        <f>SUM(E109+E114)</f>
        <v>40767</v>
      </c>
      <c r="F106" s="157">
        <f>SUM(F109+F114)</f>
        <v>38241.65</v>
      </c>
      <c r="G106" s="73">
        <f>F106/E106</f>
        <v>0.9380540633355411</v>
      </c>
    </row>
    <row r="107" spans="1:7" ht="15">
      <c r="A107" s="152"/>
      <c r="B107" s="91"/>
      <c r="C107" s="155"/>
      <c r="D107" s="156" t="s">
        <v>72</v>
      </c>
      <c r="E107" s="106"/>
      <c r="F107" s="6"/>
      <c r="G107" s="49"/>
    </row>
    <row r="108" spans="1:7" ht="15">
      <c r="A108" s="152"/>
      <c r="B108" s="91"/>
      <c r="C108" s="155"/>
      <c r="D108" s="156" t="s">
        <v>73</v>
      </c>
      <c r="E108" s="106"/>
      <c r="F108" s="6"/>
      <c r="G108" s="50"/>
    </row>
    <row r="109" spans="1:7" ht="15">
      <c r="A109" s="160"/>
      <c r="B109" s="144">
        <v>75101</v>
      </c>
      <c r="C109" s="161"/>
      <c r="D109" s="161" t="s">
        <v>23</v>
      </c>
      <c r="E109" s="162">
        <f>SUM(E111:E113)</f>
        <v>3923</v>
      </c>
      <c r="F109" s="162">
        <f>SUM(F111:F113)</f>
        <v>1941.12</v>
      </c>
      <c r="G109" s="76">
        <f>F109/E109</f>
        <v>0.49480499617639556</v>
      </c>
    </row>
    <row r="110" spans="1:7" ht="15">
      <c r="A110" s="164"/>
      <c r="B110" s="145"/>
      <c r="C110" s="165"/>
      <c r="D110" s="165" t="s">
        <v>24</v>
      </c>
      <c r="E110" s="166"/>
      <c r="F110" s="167"/>
      <c r="G110" s="159"/>
    </row>
    <row r="111" spans="1:7" ht="14.25">
      <c r="A111" s="168"/>
      <c r="B111" s="169"/>
      <c r="C111" s="170">
        <v>4110</v>
      </c>
      <c r="D111" s="170" t="s">
        <v>47</v>
      </c>
      <c r="E111" s="171">
        <v>507</v>
      </c>
      <c r="F111" s="41">
        <v>250.68</v>
      </c>
      <c r="G111" s="48">
        <f aca="true" t="shared" si="2" ref="G111:G126">F111/E111</f>
        <v>0.4944378698224852</v>
      </c>
    </row>
    <row r="112" spans="1:7" ht="14.25">
      <c r="A112" s="168"/>
      <c r="B112" s="169"/>
      <c r="C112" s="170">
        <v>4120</v>
      </c>
      <c r="D112" s="170" t="s">
        <v>48</v>
      </c>
      <c r="E112" s="171">
        <v>82</v>
      </c>
      <c r="F112" s="41">
        <v>40.44</v>
      </c>
      <c r="G112" s="48">
        <f t="shared" si="2"/>
        <v>0.49317073170731707</v>
      </c>
    </row>
    <row r="113" spans="1:7" ht="14.25">
      <c r="A113" s="168"/>
      <c r="B113" s="169"/>
      <c r="C113" s="170">
        <v>4170</v>
      </c>
      <c r="D113" s="170" t="s">
        <v>46</v>
      </c>
      <c r="E113" s="171">
        <v>3334</v>
      </c>
      <c r="F113" s="41">
        <v>1650</v>
      </c>
      <c r="G113" s="48">
        <f t="shared" si="2"/>
        <v>0.4949010197960408</v>
      </c>
    </row>
    <row r="114" spans="1:7" ht="15">
      <c r="A114" s="168"/>
      <c r="B114" s="177">
        <v>75113</v>
      </c>
      <c r="C114" s="185"/>
      <c r="D114" s="185" t="s">
        <v>79</v>
      </c>
      <c r="E114" s="187">
        <f>SUM(E115:E125)</f>
        <v>36844</v>
      </c>
      <c r="F114" s="187">
        <f>SUM(F115:F125)</f>
        <v>36300.53</v>
      </c>
      <c r="G114" s="190">
        <f t="shared" si="2"/>
        <v>0.9852494300293128</v>
      </c>
    </row>
    <row r="115" spans="1:7" ht="14.25">
      <c r="A115" s="168"/>
      <c r="B115" s="169"/>
      <c r="C115" s="170">
        <v>3030</v>
      </c>
      <c r="D115" s="170" t="s">
        <v>83</v>
      </c>
      <c r="E115" s="171">
        <v>19485</v>
      </c>
      <c r="F115" s="41">
        <v>18945</v>
      </c>
      <c r="G115" s="48">
        <f t="shared" si="2"/>
        <v>0.9722863741339491</v>
      </c>
    </row>
    <row r="116" spans="1:7" ht="14.25">
      <c r="A116" s="168"/>
      <c r="B116" s="169"/>
      <c r="C116" s="170">
        <v>4110</v>
      </c>
      <c r="D116" s="170" t="s">
        <v>84</v>
      </c>
      <c r="E116" s="171">
        <v>1411</v>
      </c>
      <c r="F116" s="41">
        <v>1410.74</v>
      </c>
      <c r="G116" s="48">
        <f t="shared" si="2"/>
        <v>0.9998157335223246</v>
      </c>
    </row>
    <row r="117" spans="1:7" ht="14.25">
      <c r="A117" s="168"/>
      <c r="B117" s="169"/>
      <c r="C117" s="170">
        <v>4120</v>
      </c>
      <c r="D117" s="170" t="s">
        <v>48</v>
      </c>
      <c r="E117" s="171">
        <v>228</v>
      </c>
      <c r="F117" s="41">
        <v>227.55</v>
      </c>
      <c r="G117" s="48">
        <f t="shared" si="2"/>
        <v>0.9980263157894738</v>
      </c>
    </row>
    <row r="118" spans="1:7" ht="14.25">
      <c r="A118" s="168"/>
      <c r="B118" s="169"/>
      <c r="C118" s="170">
        <v>4170</v>
      </c>
      <c r="D118" s="170" t="s">
        <v>46</v>
      </c>
      <c r="E118" s="171">
        <v>9688</v>
      </c>
      <c r="F118" s="41">
        <v>9687.23</v>
      </c>
      <c r="G118" s="48">
        <f t="shared" si="2"/>
        <v>0.9999205202312138</v>
      </c>
    </row>
    <row r="119" spans="1:7" ht="14.25">
      <c r="A119" s="168"/>
      <c r="B119" s="169"/>
      <c r="C119" s="170">
        <v>4210</v>
      </c>
      <c r="D119" s="170" t="s">
        <v>85</v>
      </c>
      <c r="E119" s="171">
        <v>2447</v>
      </c>
      <c r="F119" s="41">
        <v>2447</v>
      </c>
      <c r="G119" s="48">
        <f t="shared" si="2"/>
        <v>1</v>
      </c>
    </row>
    <row r="120" spans="1:7" ht="14.25">
      <c r="A120" s="168"/>
      <c r="B120" s="169"/>
      <c r="C120" s="170">
        <v>4300</v>
      </c>
      <c r="D120" s="170" t="s">
        <v>49</v>
      </c>
      <c r="E120" s="171">
        <v>2313</v>
      </c>
      <c r="F120" s="41">
        <v>2312.4</v>
      </c>
      <c r="G120" s="48">
        <f t="shared" si="2"/>
        <v>0.9997405966277562</v>
      </c>
    </row>
    <row r="121" spans="1:7" ht="14.25">
      <c r="A121" s="168"/>
      <c r="B121" s="169"/>
      <c r="C121" s="170">
        <v>4410</v>
      </c>
      <c r="D121" s="170" t="s">
        <v>82</v>
      </c>
      <c r="E121" s="171">
        <v>457</v>
      </c>
      <c r="F121" s="41">
        <v>456.35</v>
      </c>
      <c r="G121" s="48">
        <f t="shared" si="2"/>
        <v>0.9985776805251642</v>
      </c>
    </row>
    <row r="122" spans="1:7" ht="14.25">
      <c r="A122" s="168"/>
      <c r="B122" s="169"/>
      <c r="C122" s="170">
        <v>4740</v>
      </c>
      <c r="D122" s="170" t="s">
        <v>86</v>
      </c>
      <c r="E122" s="171">
        <v>395</v>
      </c>
      <c r="F122" s="41">
        <v>394.26</v>
      </c>
      <c r="G122" s="48">
        <f t="shared" si="2"/>
        <v>0.998126582278481</v>
      </c>
    </row>
    <row r="123" spans="1:7" ht="14.25">
      <c r="A123" s="168"/>
      <c r="B123" s="169"/>
      <c r="C123" s="170"/>
      <c r="D123" s="170" t="s">
        <v>51</v>
      </c>
      <c r="E123" s="171"/>
      <c r="F123" s="41"/>
      <c r="G123" s="48"/>
    </row>
    <row r="124" spans="1:7" ht="14.25">
      <c r="A124" s="168"/>
      <c r="B124" s="169"/>
      <c r="C124" s="170">
        <v>4750</v>
      </c>
      <c r="D124" s="170" t="s">
        <v>52</v>
      </c>
      <c r="E124" s="171">
        <v>420</v>
      </c>
      <c r="F124" s="41">
        <v>420</v>
      </c>
      <c r="G124" s="48">
        <f t="shared" si="2"/>
        <v>1</v>
      </c>
    </row>
    <row r="125" spans="1:7" ht="14.25">
      <c r="A125" s="168"/>
      <c r="B125" s="169"/>
      <c r="C125" s="170"/>
      <c r="D125" s="170" t="s">
        <v>53</v>
      </c>
      <c r="E125" s="171"/>
      <c r="F125" s="41"/>
      <c r="G125" s="48"/>
    </row>
    <row r="126" spans="1:7" s="40" customFormat="1" ht="15">
      <c r="A126" s="68">
        <v>754</v>
      </c>
      <c r="B126" s="68"/>
      <c r="C126" s="68"/>
      <c r="D126" s="80" t="s">
        <v>25</v>
      </c>
      <c r="E126" s="96">
        <f>SUM(E128)</f>
        <v>1000</v>
      </c>
      <c r="F126" s="96">
        <f>SUM(F128)</f>
        <v>841.8</v>
      </c>
      <c r="G126" s="73">
        <f t="shared" si="2"/>
        <v>0.8418</v>
      </c>
    </row>
    <row r="127" spans="1:7" s="40" customFormat="1" ht="15">
      <c r="A127" s="70"/>
      <c r="B127" s="70"/>
      <c r="C127" s="70"/>
      <c r="D127" s="81" t="s">
        <v>26</v>
      </c>
      <c r="E127" s="70"/>
      <c r="F127" s="70"/>
      <c r="G127" s="70"/>
    </row>
    <row r="128" spans="1:7" s="66" customFormat="1" ht="15">
      <c r="A128" s="82"/>
      <c r="B128" s="82">
        <v>75414</v>
      </c>
      <c r="C128" s="82"/>
      <c r="D128" s="83" t="s">
        <v>27</v>
      </c>
      <c r="E128" s="95">
        <f>SUM(E129:E129)</f>
        <v>1000</v>
      </c>
      <c r="F128" s="95">
        <f>SUM(F129:F129)</f>
        <v>841.8</v>
      </c>
      <c r="G128" s="76">
        <f>F128/E128</f>
        <v>0.8418</v>
      </c>
    </row>
    <row r="129" spans="1:7" ht="14.25">
      <c r="A129" s="54"/>
      <c r="B129" s="32"/>
      <c r="C129" s="59">
        <v>4210</v>
      </c>
      <c r="D129" s="35" t="s">
        <v>57</v>
      </c>
      <c r="E129" s="41">
        <v>1000</v>
      </c>
      <c r="F129" s="41">
        <v>841.8</v>
      </c>
      <c r="G129" s="34">
        <f>F129/E129</f>
        <v>0.8418</v>
      </c>
    </row>
    <row r="130" spans="1:7" s="40" customFormat="1" ht="15">
      <c r="A130" s="69">
        <v>852</v>
      </c>
      <c r="B130" s="69"/>
      <c r="C130" s="69"/>
      <c r="D130" s="191" t="s">
        <v>28</v>
      </c>
      <c r="E130" s="143">
        <f>SUM(E131+E151+E158+E161)</f>
        <v>6507000</v>
      </c>
      <c r="F130" s="143">
        <f>SUM(F131+F151+F158+F161)</f>
        <v>2714369.8200000003</v>
      </c>
      <c r="G130" s="192">
        <f>F130/E130</f>
        <v>0.41714612263716006</v>
      </c>
    </row>
    <row r="131" spans="1:7" s="66" customFormat="1" ht="15">
      <c r="A131" s="74"/>
      <c r="B131" s="74">
        <v>85212</v>
      </c>
      <c r="C131" s="74"/>
      <c r="D131" s="78" t="s">
        <v>29</v>
      </c>
      <c r="E131" s="97">
        <f>SUM(E134:E150)</f>
        <v>6062000</v>
      </c>
      <c r="F131" s="97">
        <f>SUM(F134:F150)</f>
        <v>2498755.9800000004</v>
      </c>
      <c r="G131" s="76">
        <f>F131/E131</f>
        <v>0.4121999307159354</v>
      </c>
    </row>
    <row r="132" spans="1:7" s="66" customFormat="1" ht="15">
      <c r="A132" s="82"/>
      <c r="B132" s="82"/>
      <c r="C132" s="82"/>
      <c r="D132" s="83" t="s">
        <v>30</v>
      </c>
      <c r="E132" s="82"/>
      <c r="F132" s="82"/>
      <c r="G132" s="82"/>
    </row>
    <row r="133" spans="1:7" s="66" customFormat="1" ht="15">
      <c r="A133" s="75"/>
      <c r="B133" s="75"/>
      <c r="C133" s="75"/>
      <c r="D133" s="79" t="s">
        <v>31</v>
      </c>
      <c r="E133" s="75"/>
      <c r="F133" s="75"/>
      <c r="G133" s="75"/>
    </row>
    <row r="134" spans="1:7" s="131" customFormat="1" ht="14.25">
      <c r="A134" s="128"/>
      <c r="B134" s="128"/>
      <c r="C134" s="128">
        <v>3110</v>
      </c>
      <c r="D134" s="127" t="s">
        <v>60</v>
      </c>
      <c r="E134" s="129">
        <v>5845700</v>
      </c>
      <c r="F134" s="130">
        <v>2443589.8</v>
      </c>
      <c r="G134" s="48">
        <f aca="true" t="shared" si="3" ref="G134:G144">F134/E134</f>
        <v>0.4180149169474998</v>
      </c>
    </row>
    <row r="135" spans="1:7" s="131" customFormat="1" ht="14.25">
      <c r="A135" s="128"/>
      <c r="B135" s="128"/>
      <c r="C135" s="128">
        <v>4010</v>
      </c>
      <c r="D135" s="127" t="s">
        <v>55</v>
      </c>
      <c r="E135" s="130">
        <v>36000</v>
      </c>
      <c r="F135" s="130">
        <v>11200</v>
      </c>
      <c r="G135" s="48">
        <f t="shared" si="3"/>
        <v>0.3111111111111111</v>
      </c>
    </row>
    <row r="136" spans="1:7" s="131" customFormat="1" ht="14.25">
      <c r="A136" s="128"/>
      <c r="B136" s="128"/>
      <c r="C136" s="128">
        <v>4110</v>
      </c>
      <c r="D136" s="127" t="s">
        <v>47</v>
      </c>
      <c r="E136" s="130">
        <v>60000</v>
      </c>
      <c r="F136" s="130">
        <v>17637.44</v>
      </c>
      <c r="G136" s="48">
        <f t="shared" si="3"/>
        <v>0.2939573333333333</v>
      </c>
    </row>
    <row r="137" spans="1:7" s="131" customFormat="1" ht="14.25">
      <c r="A137" s="128"/>
      <c r="B137" s="128"/>
      <c r="C137" s="128">
        <v>4120</v>
      </c>
      <c r="D137" s="127" t="s">
        <v>48</v>
      </c>
      <c r="E137" s="130">
        <v>900</v>
      </c>
      <c r="F137" s="130">
        <v>248.85</v>
      </c>
      <c r="G137" s="48">
        <f t="shared" si="3"/>
        <v>0.27649999999999997</v>
      </c>
    </row>
    <row r="138" spans="1:7" s="131" customFormat="1" ht="14.25">
      <c r="A138" s="128"/>
      <c r="B138" s="128"/>
      <c r="C138" s="128">
        <v>4210</v>
      </c>
      <c r="D138" s="127" t="s">
        <v>57</v>
      </c>
      <c r="E138" s="130">
        <v>14600</v>
      </c>
      <c r="F138" s="130">
        <v>275.69</v>
      </c>
      <c r="G138" s="48">
        <f t="shared" si="3"/>
        <v>0.018882876712328765</v>
      </c>
    </row>
    <row r="139" spans="1:7" s="131" customFormat="1" ht="14.25">
      <c r="A139" s="128"/>
      <c r="B139" s="128"/>
      <c r="C139" s="128">
        <v>4260</v>
      </c>
      <c r="D139" s="127" t="s">
        <v>61</v>
      </c>
      <c r="E139" s="130">
        <v>8500</v>
      </c>
      <c r="F139" s="130">
        <v>3588.54</v>
      </c>
      <c r="G139" s="48">
        <f t="shared" si="3"/>
        <v>0.4221811764705882</v>
      </c>
    </row>
    <row r="140" spans="1:7" s="131" customFormat="1" ht="14.25">
      <c r="A140" s="128"/>
      <c r="B140" s="128"/>
      <c r="C140" s="128">
        <v>4300</v>
      </c>
      <c r="D140" s="127" t="s">
        <v>49</v>
      </c>
      <c r="E140" s="130">
        <v>75000</v>
      </c>
      <c r="F140" s="130">
        <v>17471.16</v>
      </c>
      <c r="G140" s="48">
        <f t="shared" si="3"/>
        <v>0.2329488</v>
      </c>
    </row>
    <row r="141" spans="1:7" s="131" customFormat="1" ht="14.25">
      <c r="A141" s="133"/>
      <c r="B141" s="133"/>
      <c r="C141" s="133">
        <v>4350</v>
      </c>
      <c r="D141" s="141" t="s">
        <v>62</v>
      </c>
      <c r="E141" s="142">
        <v>800</v>
      </c>
      <c r="F141" s="142">
        <v>268.81</v>
      </c>
      <c r="G141" s="48">
        <f t="shared" si="3"/>
        <v>0.3360125</v>
      </c>
    </row>
    <row r="142" spans="1:7" s="131" customFormat="1" ht="14.25">
      <c r="A142" s="136"/>
      <c r="B142" s="139"/>
      <c r="C142" s="102">
        <v>4370</v>
      </c>
      <c r="D142" s="102" t="s">
        <v>63</v>
      </c>
      <c r="E142" s="104">
        <v>3000</v>
      </c>
      <c r="F142" s="104">
        <v>1791.45</v>
      </c>
      <c r="G142" s="48">
        <f t="shared" si="3"/>
        <v>0.5971500000000001</v>
      </c>
    </row>
    <row r="143" spans="1:7" s="131" customFormat="1" ht="14.25">
      <c r="A143" s="137"/>
      <c r="B143" s="140"/>
      <c r="C143" s="103"/>
      <c r="D143" s="103" t="s">
        <v>64</v>
      </c>
      <c r="E143" s="105"/>
      <c r="F143" s="105"/>
      <c r="G143" s="50"/>
    </row>
    <row r="144" spans="1:7" s="131" customFormat="1" ht="14.25">
      <c r="A144" s="193"/>
      <c r="B144" s="194"/>
      <c r="C144" s="195">
        <v>4410</v>
      </c>
      <c r="D144" s="195" t="s">
        <v>82</v>
      </c>
      <c r="E144" s="106">
        <v>500</v>
      </c>
      <c r="F144" s="106">
        <v>104.2</v>
      </c>
      <c r="G144" s="48">
        <f t="shared" si="3"/>
        <v>0.2084</v>
      </c>
    </row>
    <row r="145" spans="1:7" s="131" customFormat="1" ht="14.25">
      <c r="A145" s="134"/>
      <c r="B145" s="138"/>
      <c r="C145" s="46">
        <v>4700</v>
      </c>
      <c r="D145" s="46" t="s">
        <v>58</v>
      </c>
      <c r="E145" s="47">
        <v>4000</v>
      </c>
      <c r="F145" s="47">
        <v>870</v>
      </c>
      <c r="G145" s="48">
        <f>F145/E145</f>
        <v>0.2175</v>
      </c>
    </row>
    <row r="146" spans="1:7" s="131" customFormat="1" ht="14.25">
      <c r="A146" s="135"/>
      <c r="B146" s="128"/>
      <c r="C146" s="7"/>
      <c r="D146" s="7" t="s">
        <v>59</v>
      </c>
      <c r="E146" s="8"/>
      <c r="F146" s="8"/>
      <c r="G146" s="50"/>
    </row>
    <row r="147" spans="1:7" s="131" customFormat="1" ht="14.25">
      <c r="A147" s="134"/>
      <c r="B147" s="138"/>
      <c r="C147" s="46">
        <v>4740</v>
      </c>
      <c r="D147" s="46" t="s">
        <v>50</v>
      </c>
      <c r="E147" s="47">
        <v>5000</v>
      </c>
      <c r="F147" s="47">
        <v>0</v>
      </c>
      <c r="G147" s="48">
        <f>F147/E147</f>
        <v>0</v>
      </c>
    </row>
    <row r="148" spans="1:7" s="131" customFormat="1" ht="14.25">
      <c r="A148" s="135"/>
      <c r="B148" s="128"/>
      <c r="C148" s="7"/>
      <c r="D148" s="7" t="s">
        <v>51</v>
      </c>
      <c r="E148" s="8"/>
      <c r="F148" s="8"/>
      <c r="G148" s="50"/>
    </row>
    <row r="149" spans="1:7" s="131" customFormat="1" ht="14.25">
      <c r="A149" s="132"/>
      <c r="B149" s="133"/>
      <c r="C149" s="2">
        <v>4750</v>
      </c>
      <c r="D149" s="2" t="s">
        <v>52</v>
      </c>
      <c r="E149" s="6">
        <v>8000</v>
      </c>
      <c r="F149" s="6">
        <v>1710.04</v>
      </c>
      <c r="G149" s="49">
        <f>F149/E149</f>
        <v>0.213755</v>
      </c>
    </row>
    <row r="150" spans="1:7" s="131" customFormat="1" ht="14.25">
      <c r="A150" s="132"/>
      <c r="B150" s="133"/>
      <c r="C150" s="2"/>
      <c r="D150" s="2" t="s">
        <v>53</v>
      </c>
      <c r="E150" s="6"/>
      <c r="F150" s="6"/>
      <c r="G150" s="49"/>
    </row>
    <row r="151" spans="1:7" s="66" customFormat="1" ht="15">
      <c r="A151" s="144"/>
      <c r="B151" s="144">
        <v>85213</v>
      </c>
      <c r="C151" s="144"/>
      <c r="D151" s="147" t="s">
        <v>32</v>
      </c>
      <c r="E151" s="150">
        <f>SUM(E157)</f>
        <v>39000</v>
      </c>
      <c r="F151" s="150">
        <f>SUM(F157)</f>
        <v>17918</v>
      </c>
      <c r="G151" s="76">
        <f>F151/E151</f>
        <v>0.4594358974358974</v>
      </c>
    </row>
    <row r="152" spans="1:7" s="66" customFormat="1" ht="15">
      <c r="A152" s="145"/>
      <c r="B152" s="145"/>
      <c r="C152" s="145"/>
      <c r="D152" s="148" t="s">
        <v>33</v>
      </c>
      <c r="E152" s="145"/>
      <c r="F152" s="145"/>
      <c r="G152" s="82"/>
    </row>
    <row r="153" spans="1:7" s="66" customFormat="1" ht="15">
      <c r="A153" s="145"/>
      <c r="B153" s="145"/>
      <c r="C153" s="145"/>
      <c r="D153" s="148" t="s">
        <v>34</v>
      </c>
      <c r="E153" s="145"/>
      <c r="F153" s="145"/>
      <c r="G153" s="82"/>
    </row>
    <row r="154" spans="1:7" s="66" customFormat="1" ht="15">
      <c r="A154" s="145"/>
      <c r="B154" s="145"/>
      <c r="C154" s="145"/>
      <c r="D154" s="148" t="s">
        <v>35</v>
      </c>
      <c r="E154" s="145"/>
      <c r="F154" s="145"/>
      <c r="G154" s="82"/>
    </row>
    <row r="155" spans="1:7" s="66" customFormat="1" ht="15">
      <c r="A155" s="145"/>
      <c r="B155" s="145"/>
      <c r="C155" s="145"/>
      <c r="D155" s="148" t="s">
        <v>70</v>
      </c>
      <c r="E155" s="145"/>
      <c r="F155" s="145"/>
      <c r="G155" s="82"/>
    </row>
    <row r="156" spans="1:7" s="66" customFormat="1" ht="15">
      <c r="A156" s="146"/>
      <c r="B156" s="146"/>
      <c r="C156" s="146"/>
      <c r="D156" s="149" t="s">
        <v>71</v>
      </c>
      <c r="E156" s="146"/>
      <c r="F156" s="146"/>
      <c r="G156" s="75"/>
    </row>
    <row r="157" spans="1:7" ht="14.25">
      <c r="A157" s="57"/>
      <c r="B157" s="1"/>
      <c r="C157" s="45">
        <v>4130</v>
      </c>
      <c r="D157" s="7" t="s">
        <v>32</v>
      </c>
      <c r="E157" s="8">
        <v>39000</v>
      </c>
      <c r="F157" s="8">
        <v>17918</v>
      </c>
      <c r="G157" s="50">
        <f>F157/E157</f>
        <v>0.4594358974358974</v>
      </c>
    </row>
    <row r="158" spans="1:7" s="66" customFormat="1" ht="15">
      <c r="A158" s="74"/>
      <c r="B158" s="74">
        <v>85214</v>
      </c>
      <c r="C158" s="74"/>
      <c r="D158" s="78" t="s">
        <v>36</v>
      </c>
      <c r="E158" s="97">
        <f>SUM(E160)</f>
        <v>343000</v>
      </c>
      <c r="F158" s="97">
        <f>SUM(F160)</f>
        <v>177055.84</v>
      </c>
      <c r="G158" s="65">
        <f>F158/E158</f>
        <v>0.5161977842565597</v>
      </c>
    </row>
    <row r="159" spans="1:7" s="66" customFormat="1" ht="15">
      <c r="A159" s="75"/>
      <c r="B159" s="75"/>
      <c r="C159" s="75"/>
      <c r="D159" s="79" t="s">
        <v>37</v>
      </c>
      <c r="E159" s="75"/>
      <c r="F159" s="75"/>
      <c r="G159" s="75"/>
    </row>
    <row r="160" spans="1:7" ht="14.25">
      <c r="A160" s="54"/>
      <c r="B160" s="32"/>
      <c r="C160" s="59">
        <v>3110</v>
      </c>
      <c r="D160" s="35" t="s">
        <v>60</v>
      </c>
      <c r="E160" s="41">
        <v>343000</v>
      </c>
      <c r="F160" s="41">
        <v>177055.84</v>
      </c>
      <c r="G160" s="34">
        <f>F160/E160</f>
        <v>0.5161977842565597</v>
      </c>
    </row>
    <row r="161" spans="1:7" s="66" customFormat="1" ht="15">
      <c r="A161" s="74"/>
      <c r="B161" s="74">
        <v>85228</v>
      </c>
      <c r="C161" s="74"/>
      <c r="D161" s="78" t="s">
        <v>38</v>
      </c>
      <c r="E161" s="97">
        <f>SUM(E163)</f>
        <v>63000</v>
      </c>
      <c r="F161" s="97">
        <f>SUM(F163)</f>
        <v>20640</v>
      </c>
      <c r="G161" s="65">
        <f>F161/E161</f>
        <v>0.32761904761904764</v>
      </c>
    </row>
    <row r="162" spans="1:7" s="66" customFormat="1" ht="15">
      <c r="A162" s="75"/>
      <c r="B162" s="75"/>
      <c r="C162" s="75"/>
      <c r="D162" s="79" t="s">
        <v>39</v>
      </c>
      <c r="E162" s="75"/>
      <c r="F162" s="75"/>
      <c r="G162" s="75"/>
    </row>
    <row r="163" spans="1:7" ht="14.25">
      <c r="A163" s="54"/>
      <c r="B163" s="32"/>
      <c r="C163" s="59">
        <v>4300</v>
      </c>
      <c r="D163" s="35" t="s">
        <v>49</v>
      </c>
      <c r="E163" s="41">
        <v>63000</v>
      </c>
      <c r="F163" s="41">
        <v>20640</v>
      </c>
      <c r="G163" s="34">
        <f>F163/E163</f>
        <v>0.32761904761904764</v>
      </c>
    </row>
    <row r="164" spans="1:7" s="86" customFormat="1" ht="15">
      <c r="A164" s="84"/>
      <c r="B164" s="85"/>
      <c r="C164" s="85"/>
      <c r="D164" s="85" t="s">
        <v>45</v>
      </c>
      <c r="E164" s="98">
        <f>SUM(E88+E97+E100+E106+E126+E130)</f>
        <v>7043277</v>
      </c>
      <c r="F164" s="98">
        <f>SUM(F88+F97+F100+F106+F126+F130)</f>
        <v>3160396.12</v>
      </c>
      <c r="G164" s="39">
        <f>F164/E164</f>
        <v>0.4487110360702838</v>
      </c>
    </row>
  </sheetData>
  <sheetProtection/>
  <mergeCells count="9">
    <mergeCell ref="D9:G9"/>
    <mergeCell ref="D5:G5"/>
    <mergeCell ref="D4:G4"/>
    <mergeCell ref="D6:G6"/>
    <mergeCell ref="D7:G7"/>
    <mergeCell ref="D2:G2"/>
    <mergeCell ref="D3:G3"/>
    <mergeCell ref="D1:G1"/>
    <mergeCell ref="D8:G8"/>
  </mergeCells>
  <printOptions gridLines="1" horizontalCentered="1"/>
  <pageMargins left="0.2" right="0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Miejski</cp:lastModifiedBy>
  <cp:lastPrinted>2009-08-18T08:13:45Z</cp:lastPrinted>
  <dcterms:created xsi:type="dcterms:W3CDTF">1997-02-26T13:46:56Z</dcterms:created>
  <dcterms:modified xsi:type="dcterms:W3CDTF">2009-08-26T05:27:03Z</dcterms:modified>
  <cp:category/>
  <cp:version/>
  <cp:contentType/>
  <cp:contentStatus/>
</cp:coreProperties>
</file>