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25" windowHeight="8010" activeTab="0"/>
  </bookViews>
  <sheets>
    <sheet name="Zał nr 5 - prognoza długu" sheetId="1" r:id="rId1"/>
  </sheets>
  <definedNames>
    <definedName name="_xlnm.Print_Area" localSheetId="0">'Zał nr 5 - prognoza długu'!$A:$M</definedName>
  </definedNames>
  <calcPr fullCalcOnLoad="1"/>
</workbook>
</file>

<file path=xl/sharedStrings.xml><?xml version="1.0" encoding="utf-8"?>
<sst xmlns="http://schemas.openxmlformats.org/spreadsheetml/2006/main" count="60" uniqueCount="60">
  <si>
    <t>w złotych</t>
  </si>
  <si>
    <t>Lp.</t>
  </si>
  <si>
    <t>Wyszczególnienie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</si>
  <si>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</si>
  <si>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</si>
  <si>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</si>
  <si>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</si>
  <si>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</si>
  <si>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</si>
  <si>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</si>
  <si>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</si>
  <si>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</si>
  <si>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</si>
  <si>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</si>
  <si>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</si>
  <si>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</si>
  <si>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</si>
  <si>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</si>
  <si>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</si>
  <si>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</si>
  <si>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zagraniczne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</si>
  <si>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</si>
  <si>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</si>
  <si>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</si>
  <si>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</si>
  <si>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</si>
  <si>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</si>
  <si>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</si>
  <si>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</si>
  <si>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</si>
  <si>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</si>
  <si>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</si>
  <si>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</si>
  <si>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</si>
  <si>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</si>
  <si>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</si>
  <si>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</si>
  <si>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</si>
  <si>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</si>
  <si>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</si>
  <si>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</si>
  <si>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</si>
  <si>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</si>
  <si>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</si>
  <si>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</si>
  <si>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</si>
  <si>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</si>
  <si>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</si>
  <si>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</si>
  <si>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</si>
  <si>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</si>
  <si>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</si>
  <si>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</si>
  <si>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</si>
  <si>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</si>
  <si>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</si>
  <si>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</si>
  <si>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</si>
  <si>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2010 i lata następne</t>
  </si>
  <si>
    <t>Kwota długu na dzień 31.12.2009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</si>
</sst>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 indent="8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164" fontId="4" fillId="0" borderId="10" xfId="0" applyNumberFormat="1" applyFont="1" applyBorder="1" applyAlignment="1">
      <alignment horizontal="left" vertical="top" wrapText="1" indent="2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indent="2"/>
    </xf>
    <xf numFmtId="0" fontId="3" fillId="33" borderId="1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3" fontId="40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top" wrapText="1"/>
    </xf>
    <xf numFmtId="164" fontId="4" fillId="0" borderId="10" xfId="52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Layout" zoomScaleSheetLayoutView="70" workbookViewId="0" topLeftCell="C1">
      <selection activeCell="M29" sqref="M29"/>
    </sheetView>
  </sheetViews>
  <sheetFormatPr defaultColWidth="9.00390625" defaultRowHeight="12.75"/>
  <cols>
    <col min="1" max="1" width="5.75390625" style="0" customWidth="1"/>
    <col min="2" max="2" width="53.875" style="0" customWidth="1"/>
    <col min="3" max="3" width="10.875" style="0" customWidth="1"/>
    <col min="4" max="4" width="10.75390625" style="0" customWidth="1"/>
    <col min="5" max="5" width="13.625" style="0" customWidth="1"/>
    <col min="6" max="6" width="11.75390625" style="0" customWidth="1"/>
    <col min="7" max="7" width="11.125" style="0" customWidth="1"/>
    <col min="8" max="8" width="11.25390625" style="0" customWidth="1"/>
    <col min="9" max="9" width="10.375" style="0" customWidth="1"/>
    <col min="10" max="10" width="10.125" style="0" customWidth="1"/>
    <col min="11" max="11" width="9.875" style="0" customWidth="1"/>
    <col min="12" max="13" width="10.125" style="0" bestFit="1" customWidth="1"/>
  </cols>
  <sheetData>
    <row r="1" spans="1:9" ht="18">
      <c r="A1" s="44" t="s">
        <v>58</v>
      </c>
      <c r="B1" s="44"/>
      <c r="C1" s="44"/>
      <c r="D1" s="44"/>
      <c r="E1" s="44"/>
      <c r="F1" s="44"/>
      <c r="G1" s="44"/>
      <c r="H1" s="44"/>
      <c r="I1" s="44"/>
    </row>
    <row r="2" spans="1:9" ht="9" customHeight="1">
      <c r="A2" s="1"/>
      <c r="B2" s="1"/>
      <c r="C2" s="1"/>
      <c r="D2" s="1"/>
      <c r="E2" s="1"/>
      <c r="F2" s="1"/>
      <c r="G2" s="1"/>
      <c r="H2" s="1"/>
      <c r="I2" s="1"/>
    </row>
    <row r="3" ht="12.75">
      <c r="I3" s="2" t="s">
        <v>0</v>
      </c>
    </row>
    <row r="4" spans="1:13" s="3" customFormat="1" ht="35.25" customHeight="1">
      <c r="A4" s="45" t="s">
        <v>1</v>
      </c>
      <c r="B4" s="45" t="s">
        <v>2</v>
      </c>
      <c r="C4" s="46" t="s">
        <v>59</v>
      </c>
      <c r="D4" s="41" t="s">
        <v>3</v>
      </c>
      <c r="E4" s="42"/>
      <c r="F4" s="42"/>
      <c r="G4" s="42"/>
      <c r="H4" s="42"/>
      <c r="I4" s="42"/>
      <c r="J4" s="42"/>
      <c r="K4" s="42"/>
      <c r="L4" s="42"/>
      <c r="M4" s="43"/>
    </row>
    <row r="5" spans="1:13" s="3" customFormat="1" ht="23.25" customHeight="1">
      <c r="A5" s="45"/>
      <c r="B5" s="45"/>
      <c r="C5" s="47"/>
      <c r="D5" s="28">
        <v>2010</v>
      </c>
      <c r="E5" s="28">
        <v>2011</v>
      </c>
      <c r="F5" s="28">
        <v>2012</v>
      </c>
      <c r="G5" s="28">
        <v>2013</v>
      </c>
      <c r="H5" s="28">
        <v>2014</v>
      </c>
      <c r="I5" s="28">
        <v>2015</v>
      </c>
      <c r="J5" s="28">
        <v>2016</v>
      </c>
      <c r="K5" s="28">
        <v>2017</v>
      </c>
      <c r="L5" s="28">
        <v>2018</v>
      </c>
      <c r="M5" s="28">
        <v>2019</v>
      </c>
    </row>
    <row r="6" spans="1:13" s="5" customFormat="1" ht="8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3" customFormat="1" ht="22.5" customHeight="1">
      <c r="A7" s="34" t="s">
        <v>4</v>
      </c>
      <c r="B7" s="35" t="s">
        <v>5</v>
      </c>
      <c r="C7" s="36">
        <f aca="true" t="shared" si="0" ref="C7:I7">SUM(C8+C12+C17)</f>
        <v>11346550</v>
      </c>
      <c r="D7" s="34">
        <f t="shared" si="0"/>
        <v>28351841</v>
      </c>
      <c r="E7" s="34">
        <f t="shared" si="0"/>
        <v>27062567</v>
      </c>
      <c r="F7" s="34">
        <f t="shared" si="0"/>
        <v>25773293</v>
      </c>
      <c r="G7" s="34">
        <f t="shared" si="0"/>
        <v>24484019</v>
      </c>
      <c r="H7" s="34">
        <f t="shared" si="0"/>
        <v>23194745</v>
      </c>
      <c r="I7" s="34">
        <f t="shared" si="0"/>
        <v>21905471</v>
      </c>
      <c r="J7" s="34">
        <f>SUM(J8+J12+J17)</f>
        <v>20675620</v>
      </c>
      <c r="K7" s="34">
        <f>SUM(K8+K12+K17)</f>
        <v>19598525</v>
      </c>
      <c r="L7" s="34">
        <f>SUM(L8+L12+L17)</f>
        <v>18819651</v>
      </c>
      <c r="M7" s="34">
        <f>SUM(M8+M12+M17)</f>
        <v>18500708</v>
      </c>
    </row>
    <row r="8" spans="1:13" s="11" customFormat="1" ht="15" customHeight="1">
      <c r="A8" s="8" t="s">
        <v>6</v>
      </c>
      <c r="B8" s="9" t="s">
        <v>7</v>
      </c>
      <c r="C8" s="30">
        <f aca="true" t="shared" si="1" ref="C8:I8">SUM(C9:C11)</f>
        <v>11346550</v>
      </c>
      <c r="D8" s="30">
        <f t="shared" si="1"/>
        <v>9851133</v>
      </c>
      <c r="E8" s="30">
        <f t="shared" si="1"/>
        <v>27062567</v>
      </c>
      <c r="F8" s="30">
        <f t="shared" si="1"/>
        <v>25773293</v>
      </c>
      <c r="G8" s="30">
        <f t="shared" si="1"/>
        <v>24484019</v>
      </c>
      <c r="H8" s="30">
        <f t="shared" si="1"/>
        <v>23194745</v>
      </c>
      <c r="I8" s="30">
        <f t="shared" si="1"/>
        <v>21905471</v>
      </c>
      <c r="J8" s="30">
        <f>SUM(J9:J11)</f>
        <v>20675620</v>
      </c>
      <c r="K8" s="30">
        <f>SUM(K9:K11)</f>
        <v>19598525</v>
      </c>
      <c r="L8" s="30">
        <f>SUM(L9:L11)</f>
        <v>18819651</v>
      </c>
      <c r="M8" s="30">
        <f>SUM(M9:M11)</f>
        <v>18500708</v>
      </c>
    </row>
    <row r="9" spans="1:13" s="11" customFormat="1" ht="15" customHeight="1">
      <c r="A9" s="12" t="s">
        <v>8</v>
      </c>
      <c r="B9" s="13" t="s">
        <v>9</v>
      </c>
      <c r="C9" s="14">
        <v>77040</v>
      </c>
      <c r="D9" s="14">
        <v>0</v>
      </c>
      <c r="E9" s="14">
        <v>0</v>
      </c>
      <c r="F9" s="14">
        <v>0</v>
      </c>
      <c r="G9" s="15">
        <v>0</v>
      </c>
      <c r="H9" s="15">
        <v>0</v>
      </c>
      <c r="I9" s="15">
        <v>0</v>
      </c>
      <c r="J9" s="14">
        <v>0</v>
      </c>
      <c r="K9" s="14">
        <v>0</v>
      </c>
      <c r="L9" s="14">
        <v>0</v>
      </c>
      <c r="M9" s="15">
        <v>0</v>
      </c>
    </row>
    <row r="10" spans="1:13" s="11" customFormat="1" ht="15" customHeight="1">
      <c r="A10" s="12" t="s">
        <v>10</v>
      </c>
      <c r="B10" s="13" t="s">
        <v>11</v>
      </c>
      <c r="C10" s="14">
        <v>11269510</v>
      </c>
      <c r="D10" s="14">
        <f aca="true" t="shared" si="2" ref="D10:M10">SUM(C7-D22)</f>
        <v>9851133</v>
      </c>
      <c r="E10" s="14">
        <f t="shared" si="2"/>
        <v>27062567</v>
      </c>
      <c r="F10" s="14">
        <f t="shared" si="2"/>
        <v>25773293</v>
      </c>
      <c r="G10" s="14">
        <f t="shared" si="2"/>
        <v>24484019</v>
      </c>
      <c r="H10" s="14">
        <f t="shared" si="2"/>
        <v>23194745</v>
      </c>
      <c r="I10" s="14">
        <f t="shared" si="2"/>
        <v>21905471</v>
      </c>
      <c r="J10" s="14">
        <f t="shared" si="2"/>
        <v>20675620</v>
      </c>
      <c r="K10" s="14">
        <f t="shared" si="2"/>
        <v>19598525</v>
      </c>
      <c r="L10" s="14">
        <f t="shared" si="2"/>
        <v>18819651</v>
      </c>
      <c r="M10" s="14">
        <f t="shared" si="2"/>
        <v>18500708</v>
      </c>
    </row>
    <row r="11" spans="1:13" s="11" customFormat="1" ht="15" customHeight="1">
      <c r="A11" s="12" t="s">
        <v>12</v>
      </c>
      <c r="B11" s="13" t="s">
        <v>13</v>
      </c>
      <c r="C11" s="15"/>
      <c r="D11" s="15"/>
      <c r="E11" s="14"/>
      <c r="F11" s="14"/>
      <c r="G11" s="14"/>
      <c r="H11" s="14"/>
      <c r="I11" s="14"/>
      <c r="J11" s="15"/>
      <c r="K11" s="14"/>
      <c r="L11" s="14"/>
      <c r="M11" s="14"/>
    </row>
    <row r="12" spans="1:13" s="11" customFormat="1" ht="15" customHeight="1">
      <c r="A12" s="8" t="s">
        <v>14</v>
      </c>
      <c r="B12" s="9" t="s">
        <v>15</v>
      </c>
      <c r="C12" s="10">
        <f aca="true" t="shared" si="3" ref="C12:I12">SUM(C13+C14+C16)</f>
        <v>0</v>
      </c>
      <c r="D12" s="10">
        <f t="shared" si="3"/>
        <v>9690374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>SUM(J13+J14+J16)</f>
        <v>0</v>
      </c>
      <c r="K12" s="10">
        <f>SUM(K13+K14+K16)</f>
        <v>0</v>
      </c>
      <c r="L12" s="10">
        <f>SUM(L13+L14+L16)</f>
        <v>0</v>
      </c>
      <c r="M12" s="10">
        <f>SUM(M13+M14+M16)</f>
        <v>0</v>
      </c>
    </row>
    <row r="13" spans="1:13" s="11" customFormat="1" ht="15" customHeight="1">
      <c r="A13" s="12" t="s">
        <v>16</v>
      </c>
      <c r="B13" s="13" t="s">
        <v>17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11" customFormat="1" ht="15" customHeight="1">
      <c r="A14" s="12" t="s">
        <v>18</v>
      </c>
      <c r="B14" s="13" t="s">
        <v>19</v>
      </c>
      <c r="C14" s="14"/>
      <c r="D14" s="14">
        <v>9690374</v>
      </c>
      <c r="E14" s="15"/>
      <c r="F14" s="15"/>
      <c r="G14" s="15"/>
      <c r="H14" s="15"/>
      <c r="I14" s="15"/>
      <c r="J14" s="14"/>
      <c r="K14" s="15"/>
      <c r="L14" s="15"/>
      <c r="M14" s="15"/>
    </row>
    <row r="15" spans="1:13" s="11" customFormat="1" ht="15" customHeight="1">
      <c r="A15" s="12"/>
      <c r="B15" s="16" t="s">
        <v>20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1" customFormat="1" ht="15" customHeight="1">
      <c r="A16" s="12" t="s">
        <v>21</v>
      </c>
      <c r="B16" s="13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1" customFormat="1" ht="15" customHeight="1">
      <c r="A17" s="8" t="s">
        <v>23</v>
      </c>
      <c r="B17" s="9" t="s">
        <v>24</v>
      </c>
      <c r="C17" s="9">
        <f aca="true" t="shared" si="4" ref="C17:I17">SUM(C18:C19)</f>
        <v>0</v>
      </c>
      <c r="D17" s="9">
        <f t="shared" si="4"/>
        <v>8810334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  <c r="I17" s="9">
        <f t="shared" si="4"/>
        <v>0</v>
      </c>
      <c r="J17" s="9">
        <f>SUM(J18:J19)</f>
        <v>0</v>
      </c>
      <c r="K17" s="9">
        <f>SUM(K18:K19)</f>
        <v>0</v>
      </c>
      <c r="L17" s="9">
        <f>SUM(L18:L19)</f>
        <v>0</v>
      </c>
      <c r="M17" s="9">
        <f>SUM(M18:M19)</f>
        <v>0</v>
      </c>
    </row>
    <row r="18" spans="1:13" s="11" customFormat="1" ht="15" customHeight="1">
      <c r="A18" s="12" t="s">
        <v>25</v>
      </c>
      <c r="B18" s="17" t="s">
        <v>26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11" customFormat="1" ht="15" customHeight="1">
      <c r="A19" s="12" t="s">
        <v>27</v>
      </c>
      <c r="B19" s="17" t="s">
        <v>28</v>
      </c>
      <c r="C19" s="17"/>
      <c r="D19" s="18">
        <v>8810334</v>
      </c>
      <c r="E19" s="17"/>
      <c r="F19" s="17"/>
      <c r="G19" s="17"/>
      <c r="H19" s="17"/>
      <c r="I19" s="17"/>
      <c r="J19" s="18"/>
      <c r="K19" s="17"/>
      <c r="L19" s="17"/>
      <c r="M19" s="17"/>
    </row>
    <row r="20" spans="1:13" s="3" customFormat="1" ht="22.5" customHeight="1">
      <c r="A20" s="31">
        <v>2</v>
      </c>
      <c r="B20" s="32" t="s">
        <v>29</v>
      </c>
      <c r="C20" s="33">
        <f aca="true" t="shared" si="5" ref="C20:I20">SUM(C21+C25+C26)</f>
        <v>1604708</v>
      </c>
      <c r="D20" s="33">
        <f t="shared" si="5"/>
        <v>3098417</v>
      </c>
      <c r="E20" s="33">
        <f t="shared" si="5"/>
        <v>2741706</v>
      </c>
      <c r="F20" s="33">
        <f t="shared" si="5"/>
        <v>2672204</v>
      </c>
      <c r="G20" s="33">
        <f t="shared" si="5"/>
        <v>2597659</v>
      </c>
      <c r="H20" s="33">
        <f t="shared" si="5"/>
        <v>2526373</v>
      </c>
      <c r="I20" s="33">
        <f t="shared" si="5"/>
        <v>2191619</v>
      </c>
      <c r="J20" s="33">
        <f>SUM(J21+J25+J26)</f>
        <v>1398366</v>
      </c>
      <c r="K20" s="33">
        <f>SUM(K21+K25+K26)</f>
        <v>1178624</v>
      </c>
      <c r="L20" s="33">
        <f>SUM(L21+L25+L26)</f>
        <v>821316</v>
      </c>
      <c r="M20" s="33">
        <f>SUM(M21+M25+M26)</f>
        <v>324620</v>
      </c>
    </row>
    <row r="21" spans="1:13" s="3" customFormat="1" ht="15" customHeight="1">
      <c r="A21" s="6" t="s">
        <v>30</v>
      </c>
      <c r="B21" s="7" t="s">
        <v>31</v>
      </c>
      <c r="C21" s="19">
        <f aca="true" t="shared" si="6" ref="C21:I21">SUM(C22:C24)</f>
        <v>1242172</v>
      </c>
      <c r="D21" s="19">
        <f t="shared" si="6"/>
        <v>2421417</v>
      </c>
      <c r="E21" s="19">
        <f t="shared" si="6"/>
        <v>2215274</v>
      </c>
      <c r="F21" s="19">
        <f t="shared" si="6"/>
        <v>2215274</v>
      </c>
      <c r="G21" s="19">
        <f t="shared" si="6"/>
        <v>2215274</v>
      </c>
      <c r="H21" s="19">
        <f t="shared" si="6"/>
        <v>2215274</v>
      </c>
      <c r="I21" s="19">
        <f t="shared" si="6"/>
        <v>1951574</v>
      </c>
      <c r="J21" s="19">
        <f>SUM(J22:J24)</f>
        <v>1229851</v>
      </c>
      <c r="K21" s="19">
        <f>SUM(K22:K24)</f>
        <v>1077095</v>
      </c>
      <c r="L21" s="19">
        <f>SUM(L22:L24)</f>
        <v>778874</v>
      </c>
      <c r="M21" s="19">
        <f>SUM(M22:M24)</f>
        <v>318943</v>
      </c>
    </row>
    <row r="22" spans="1:13" s="11" customFormat="1" ht="15" customHeight="1">
      <c r="A22" s="12" t="s">
        <v>32</v>
      </c>
      <c r="B22" s="13" t="s">
        <v>33</v>
      </c>
      <c r="C22" s="14">
        <v>1242172</v>
      </c>
      <c r="D22" s="14">
        <v>1495417</v>
      </c>
      <c r="E22" s="14">
        <v>1289274</v>
      </c>
      <c r="F22" s="14">
        <v>1289274</v>
      </c>
      <c r="G22" s="14">
        <v>1289274</v>
      </c>
      <c r="H22" s="14">
        <v>1289274</v>
      </c>
      <c r="I22" s="14">
        <v>1289274</v>
      </c>
      <c r="J22" s="14">
        <v>1229851</v>
      </c>
      <c r="K22" s="14">
        <v>1077095</v>
      </c>
      <c r="L22" s="14">
        <v>778874</v>
      </c>
      <c r="M22" s="14">
        <v>318943</v>
      </c>
    </row>
    <row r="23" spans="1:13" s="11" customFormat="1" ht="15" customHeight="1">
      <c r="A23" s="12" t="s">
        <v>34</v>
      </c>
      <c r="B23" s="13" t="s">
        <v>35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s="11" customFormat="1" ht="15" customHeight="1">
      <c r="A24" s="12" t="s">
        <v>36</v>
      </c>
      <c r="B24" s="13" t="s">
        <v>37</v>
      </c>
      <c r="C24" s="14"/>
      <c r="D24" s="14">
        <v>926000</v>
      </c>
      <c r="E24" s="14">
        <v>926000</v>
      </c>
      <c r="F24" s="14">
        <v>926000</v>
      </c>
      <c r="G24" s="14">
        <v>926000</v>
      </c>
      <c r="H24" s="14">
        <v>926000</v>
      </c>
      <c r="I24" s="14">
        <v>662300</v>
      </c>
      <c r="J24" s="14">
        <v>0</v>
      </c>
      <c r="K24" s="14">
        <v>0</v>
      </c>
      <c r="L24" s="14">
        <v>0</v>
      </c>
      <c r="M24" s="14">
        <v>0</v>
      </c>
    </row>
    <row r="25" spans="1:13" s="11" customFormat="1" ht="15" customHeight="1">
      <c r="A25" s="8" t="s">
        <v>38</v>
      </c>
      <c r="B25" s="9" t="s">
        <v>39</v>
      </c>
      <c r="C25" s="15"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21" customFormat="1" ht="14.25" customHeight="1">
      <c r="A26" s="8" t="s">
        <v>40</v>
      </c>
      <c r="B26" s="9" t="s">
        <v>41</v>
      </c>
      <c r="C26" s="20">
        <v>362536</v>
      </c>
      <c r="D26" s="20">
        <v>677000</v>
      </c>
      <c r="E26" s="20">
        <v>526432</v>
      </c>
      <c r="F26" s="20">
        <v>456930</v>
      </c>
      <c r="G26" s="20">
        <v>382385</v>
      </c>
      <c r="H26" s="20">
        <v>311099</v>
      </c>
      <c r="I26" s="20">
        <v>240045</v>
      </c>
      <c r="J26" s="20">
        <v>168515</v>
      </c>
      <c r="K26" s="20">
        <v>101529</v>
      </c>
      <c r="L26" s="20">
        <v>42442</v>
      </c>
      <c r="M26" s="20">
        <v>5677</v>
      </c>
    </row>
    <row r="27" spans="1:13" s="3" customFormat="1" ht="18" customHeight="1">
      <c r="A27" s="6" t="s">
        <v>42</v>
      </c>
      <c r="B27" s="7" t="s">
        <v>43</v>
      </c>
      <c r="C27" s="29">
        <v>49808921</v>
      </c>
      <c r="D27" s="29">
        <v>51441495</v>
      </c>
      <c r="E27" s="29">
        <v>50584000</v>
      </c>
      <c r="F27" s="29">
        <v>50884000</v>
      </c>
      <c r="G27" s="29">
        <v>51284000</v>
      </c>
      <c r="H27" s="29">
        <v>51384000</v>
      </c>
      <c r="I27" s="29">
        <v>51584000</v>
      </c>
      <c r="J27" s="29">
        <v>51880000</v>
      </c>
      <c r="K27" s="29">
        <v>52180000</v>
      </c>
      <c r="L27" s="29">
        <v>52380000</v>
      </c>
      <c r="M27" s="29">
        <v>52790000</v>
      </c>
    </row>
    <row r="28" spans="1:13" s="22" customFormat="1" ht="18.75" customHeight="1">
      <c r="A28" s="6" t="s">
        <v>44</v>
      </c>
      <c r="B28" s="7" t="s">
        <v>45</v>
      </c>
      <c r="C28" s="29">
        <v>62315087</v>
      </c>
      <c r="D28" s="29">
        <v>68446786</v>
      </c>
      <c r="E28" s="29">
        <v>49294000</v>
      </c>
      <c r="F28" s="29">
        <v>49594000</v>
      </c>
      <c r="G28" s="29">
        <v>49994000</v>
      </c>
      <c r="H28" s="29">
        <v>50094000</v>
      </c>
      <c r="I28" s="29">
        <v>50294000</v>
      </c>
      <c r="J28" s="29">
        <v>50650000</v>
      </c>
      <c r="K28" s="29">
        <v>51100000</v>
      </c>
      <c r="L28" s="29">
        <v>51600000</v>
      </c>
      <c r="M28" s="29">
        <v>52470000</v>
      </c>
    </row>
    <row r="29" spans="1:13" s="22" customFormat="1" ht="15.75" customHeight="1">
      <c r="A29" s="6" t="s">
        <v>46</v>
      </c>
      <c r="B29" s="7" t="s">
        <v>47</v>
      </c>
      <c r="C29" s="37">
        <f>SUM(C27-C28)</f>
        <v>-12506166</v>
      </c>
      <c r="D29" s="37">
        <f aca="true" t="shared" si="7" ref="D29:I29">SUM(D27-D28)</f>
        <v>-17005291</v>
      </c>
      <c r="E29" s="37">
        <f t="shared" si="7"/>
        <v>1290000</v>
      </c>
      <c r="F29" s="37">
        <f t="shared" si="7"/>
        <v>1290000</v>
      </c>
      <c r="G29" s="37">
        <f t="shared" si="7"/>
        <v>1290000</v>
      </c>
      <c r="H29" s="37">
        <f t="shared" si="7"/>
        <v>1290000</v>
      </c>
      <c r="I29" s="37">
        <f t="shared" si="7"/>
        <v>1290000</v>
      </c>
      <c r="J29" s="37">
        <f>SUM(J27-J28)</f>
        <v>1230000</v>
      </c>
      <c r="K29" s="37">
        <f>SUM(K27-K28)</f>
        <v>1080000</v>
      </c>
      <c r="L29" s="37">
        <f>SUM(L27-L28)</f>
        <v>780000</v>
      </c>
      <c r="M29" s="37">
        <f>SUM(M27-M28)</f>
        <v>320000</v>
      </c>
    </row>
    <row r="30" spans="1:13" s="3" customFormat="1" ht="17.25" customHeight="1">
      <c r="A30" s="6" t="s">
        <v>48</v>
      </c>
      <c r="B30" s="7" t="s">
        <v>49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11" customFormat="1" ht="15" customHeight="1">
      <c r="A31" s="8" t="s">
        <v>50</v>
      </c>
      <c r="B31" s="24" t="s">
        <v>51</v>
      </c>
      <c r="C31" s="25">
        <f aca="true" t="shared" si="8" ref="C31:H31">C7/C27</f>
        <v>0.22780156189289866</v>
      </c>
      <c r="D31" s="25">
        <f t="shared" si="8"/>
        <v>0.5511472984990036</v>
      </c>
      <c r="E31" s="25">
        <f t="shared" si="8"/>
        <v>0.5350025106753123</v>
      </c>
      <c r="F31" s="25">
        <f t="shared" si="8"/>
        <v>0.5065107499410424</v>
      </c>
      <c r="G31" s="25">
        <f t="shared" si="8"/>
        <v>0.4774202285313158</v>
      </c>
      <c r="H31" s="25">
        <f t="shared" si="8"/>
        <v>0.45140014401370077</v>
      </c>
      <c r="I31" s="25">
        <f>I7/I27</f>
        <v>0.4246563081575682</v>
      </c>
      <c r="J31" s="25">
        <f>J7/J27</f>
        <v>0.3985277563608327</v>
      </c>
      <c r="K31" s="25">
        <f>K7/K27</f>
        <v>0.37559457646607897</v>
      </c>
      <c r="L31" s="25">
        <f>L7/L27</f>
        <v>0.3592907789232532</v>
      </c>
      <c r="M31" s="25">
        <f>M7/M27</f>
        <v>0.35045857169918543</v>
      </c>
    </row>
    <row r="32" spans="1:13" s="11" customFormat="1" ht="28.5" customHeight="1">
      <c r="A32" s="8" t="s">
        <v>52</v>
      </c>
      <c r="B32" s="24" t="s">
        <v>53</v>
      </c>
      <c r="C32" s="39"/>
      <c r="D32" s="40">
        <f>SUM((D7-D17)/D27)</f>
        <v>0.37987828697435794</v>
      </c>
      <c r="E32" s="40">
        <f>SUM((E7-D17)/E27)</f>
        <v>0.3608301636881227</v>
      </c>
      <c r="F32" s="38">
        <f>SUM((F7-D17)/F27)</f>
        <v>0.33336528181746716</v>
      </c>
      <c r="G32" s="38">
        <f>SUM((G7-D17)/G27)</f>
        <v>0.30562524374073785</v>
      </c>
      <c r="H32" s="38">
        <f>SUM((H7-D17)/H27)</f>
        <v>0.2799394947843687</v>
      </c>
      <c r="I32" s="38">
        <f>SUM((I7-D17)/I27)</f>
        <v>0.25386044122208434</v>
      </c>
      <c r="J32" s="38">
        <f>SUM((J7-D17)/J27)</f>
        <v>0.22870636083269083</v>
      </c>
      <c r="K32" s="38">
        <f>SUM((K7-D17)/K27)</f>
        <v>0.20674954005366042</v>
      </c>
      <c r="L32" s="38">
        <f>SUM((L7-D17)/L27)</f>
        <v>0.19109043528064146</v>
      </c>
      <c r="M32" s="38">
        <f>SUM((M7-D17)/M27)</f>
        <v>0.18356457662436068</v>
      </c>
    </row>
    <row r="33" spans="1:13" s="11" customFormat="1" ht="15" customHeight="1">
      <c r="A33" s="8" t="s">
        <v>54</v>
      </c>
      <c r="B33" s="24" t="s">
        <v>55</v>
      </c>
      <c r="C33" s="26">
        <f aca="true" t="shared" si="9" ref="C33:M33">C20/C27</f>
        <v>0.032217280916404516</v>
      </c>
      <c r="D33" s="26">
        <f t="shared" si="9"/>
        <v>0.06023186145737017</v>
      </c>
      <c r="E33" s="26">
        <f t="shared" si="9"/>
        <v>0.05420105171595761</v>
      </c>
      <c r="F33" s="26">
        <f t="shared" si="9"/>
        <v>0.05251560411917302</v>
      </c>
      <c r="G33" s="26">
        <f t="shared" si="9"/>
        <v>0.0506524257078231</v>
      </c>
      <c r="H33" s="26">
        <f t="shared" si="9"/>
        <v>0.049166530437490266</v>
      </c>
      <c r="I33" s="26">
        <f t="shared" si="9"/>
        <v>0.042486410514888336</v>
      </c>
      <c r="J33" s="26">
        <f t="shared" si="9"/>
        <v>0.02695385505011565</v>
      </c>
      <c r="K33" s="26">
        <f t="shared" si="9"/>
        <v>0.022587658106554234</v>
      </c>
      <c r="L33" s="26">
        <f t="shared" si="9"/>
        <v>0.015679954180985108</v>
      </c>
      <c r="M33" s="26">
        <f t="shared" si="9"/>
        <v>0.0061492706952074256</v>
      </c>
    </row>
    <row r="34" spans="1:13" s="11" customFormat="1" ht="25.5" customHeight="1">
      <c r="A34" s="8" t="s">
        <v>56</v>
      </c>
      <c r="B34" s="24" t="s">
        <v>57</v>
      </c>
      <c r="C34" s="26"/>
      <c r="D34" s="26"/>
      <c r="E34" s="15"/>
      <c r="F34" s="15"/>
      <c r="G34" s="15"/>
      <c r="H34" s="15"/>
      <c r="I34" s="27"/>
      <c r="J34" s="15"/>
      <c r="K34" s="15"/>
      <c r="L34" s="15"/>
      <c r="M34" s="15"/>
    </row>
  </sheetData>
  <sheetProtection/>
  <mergeCells count="5">
    <mergeCell ref="D4:M4"/>
    <mergeCell ref="A1:I1"/>
    <mergeCell ref="A4:A5"/>
    <mergeCell ref="B4:B5"/>
    <mergeCell ref="C4:C5"/>
  </mergeCells>
  <printOptions horizontalCentered="1" verticalCentered="1"/>
  <pageMargins left="0.07874015748031496" right="0.1968503937007874" top="0.7086614173228347" bottom="0.5511811023622047" header="0.5118110236220472" footer="0.31496062992125984"/>
  <pageSetup fitToHeight="1" fitToWidth="1" horizontalDpi="300" verticalDpi="300" orientation="landscape" paperSize="9" scale="82" r:id="rId1"/>
  <headerFooter alignWithMargins="0">
    <oddHeader>&amp;R&amp;9Załącznik nr  5
do uchwały nr I/2/2010 Rady Miejskiej Ząbkowic Sląskich 
z dnia 20 stycznia 2010 roku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Kur_Boz</dc:creator>
  <cp:keywords/>
  <dc:description/>
  <cp:lastModifiedBy>Your User Name</cp:lastModifiedBy>
  <cp:lastPrinted>2010-01-14T15:32:35Z</cp:lastPrinted>
  <dcterms:created xsi:type="dcterms:W3CDTF">2009-11-12T08:55:57Z</dcterms:created>
  <dcterms:modified xsi:type="dcterms:W3CDTF">2010-01-26T09:30:20Z</dcterms:modified>
  <cp:category/>
  <cp:version/>
  <cp:contentType/>
  <cp:contentStatus/>
</cp:coreProperties>
</file>